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U:\My Documents\1. Downloads\Publieksdataset\"/>
    </mc:Choice>
  </mc:AlternateContent>
  <xr:revisionPtr revIDLastSave="0" documentId="13_ncr:1_{73DBE820-26CE-414D-A701-E2335FCB8177}" xr6:coauthVersionLast="36" xr6:coauthVersionMax="36" xr10:uidLastSave="{00000000-0000-0000-0000-000000000000}"/>
  <bookViews>
    <workbookView xWindow="0" yWindow="0" windowWidth="13130" windowHeight="6110" xr2:uid="{00000000-000D-0000-FFFF-FFFF00000000}"/>
  </bookViews>
  <sheets>
    <sheet name="Voorblad" sheetId="7" r:id="rId1"/>
    <sheet name="Capaciteit" sheetId="4" r:id="rId2"/>
    <sheet name="Cap_Abs" sheetId="5" state="hidden" r:id="rId3"/>
    <sheet name="Cap_Rel" sheetId="1" state="hidden" r:id="rId4"/>
    <sheet name="Participatie" sheetId="10" r:id="rId5"/>
    <sheet name="Par_Abs" sheetId="8" state="hidden" r:id="rId6"/>
    <sheet name="Par_Rel" sheetId="9" state="hidden" r:id="rId7"/>
    <sheet name="Geldstromen" sheetId="12" r:id="rId8"/>
    <sheet name="Geld_Abs" sheetId="3" state="hidden" r:id="rId9"/>
    <sheet name="Geld_Rel" sheetId="11" state="hidden" r:id="rId10"/>
    <sheet name="Beschrijving per indicator" sheetId="6" r:id="rId11"/>
  </sheets>
  <calcPr calcId="191029"/>
</workbook>
</file>

<file path=xl/calcChain.xml><?xml version="1.0" encoding="utf-8"?>
<calcChain xmlns="http://schemas.openxmlformats.org/spreadsheetml/2006/main">
  <c r="D3" i="12" l="1"/>
  <c r="D3" i="10"/>
  <c r="D3" i="4"/>
  <c r="F13" i="1"/>
  <c r="F12" i="1"/>
  <c r="F11" i="1"/>
  <c r="F10" i="1"/>
  <c r="F9" i="1"/>
  <c r="F8" i="1"/>
  <c r="F7" i="1"/>
  <c r="F6" i="1"/>
  <c r="F5" i="1"/>
  <c r="F4" i="1"/>
  <c r="F3" i="1"/>
  <c r="F2" i="1"/>
  <c r="F18" i="4"/>
  <c r="F17" i="4"/>
  <c r="F16" i="4"/>
  <c r="F15" i="4"/>
  <c r="F14" i="4"/>
  <c r="F13" i="4"/>
  <c r="F12" i="4"/>
  <c r="F11" i="4"/>
  <c r="F10" i="4"/>
  <c r="F9" i="4"/>
  <c r="F8" i="4"/>
  <c r="F7" i="4"/>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AD11"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AD9"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AD8" i="11"/>
  <c r="AC8" i="11"/>
  <c r="AB8" i="11"/>
  <c r="AA8" i="11"/>
  <c r="Z8" i="11"/>
  <c r="Y8" i="11"/>
  <c r="X8" i="11"/>
  <c r="W8" i="11"/>
  <c r="V8" i="11"/>
  <c r="U8" i="11"/>
  <c r="T8" i="11"/>
  <c r="S8" i="11"/>
  <c r="R8" i="11"/>
  <c r="Q8" i="11"/>
  <c r="P8" i="11"/>
  <c r="O8" i="11"/>
  <c r="N8" i="11"/>
  <c r="M8" i="11"/>
  <c r="L8" i="11"/>
  <c r="K8" i="11"/>
  <c r="J8" i="11"/>
  <c r="I8" i="11"/>
  <c r="H8" i="11"/>
  <c r="G8" i="11"/>
  <c r="F8" i="11"/>
  <c r="E8" i="11"/>
  <c r="D8" i="11"/>
  <c r="C8"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C5" i="11"/>
  <c r="AD4" i="11"/>
  <c r="AC4" i="11"/>
  <c r="AB4" i="11"/>
  <c r="AA4" i="11"/>
  <c r="Z4" i="11"/>
  <c r="Y4" i="11"/>
  <c r="X4" i="11"/>
  <c r="W4" i="11"/>
  <c r="V4" i="11"/>
  <c r="U4" i="11"/>
  <c r="T4" i="11"/>
  <c r="S4" i="11"/>
  <c r="R4" i="11"/>
  <c r="Q4" i="11"/>
  <c r="P4" i="11"/>
  <c r="O4" i="11"/>
  <c r="N4" i="11"/>
  <c r="M4" i="11"/>
  <c r="L4" i="11"/>
  <c r="K4" i="11"/>
  <c r="J4" i="11"/>
  <c r="I4" i="11"/>
  <c r="H4" i="11"/>
  <c r="G4" i="11"/>
  <c r="F4" i="11"/>
  <c r="E4" i="11"/>
  <c r="D4" i="11"/>
  <c r="C4"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F18" i="10"/>
  <c r="F17" i="10"/>
  <c r="F16" i="10"/>
  <c r="F15" i="10"/>
  <c r="F14" i="10"/>
  <c r="F13" i="10"/>
  <c r="F12" i="10"/>
  <c r="F11" i="10"/>
  <c r="F10" i="10"/>
  <c r="F9" i="10"/>
  <c r="F8" i="10"/>
  <c r="F7" i="10"/>
  <c r="T18" i="10"/>
  <c r="S18" i="10"/>
  <c r="R18" i="10"/>
  <c r="T17" i="10"/>
  <c r="S17" i="10"/>
  <c r="R17" i="10"/>
  <c r="T16" i="10"/>
  <c r="S16" i="10"/>
  <c r="R16" i="10"/>
  <c r="T15" i="10"/>
  <c r="S15" i="10"/>
  <c r="R15" i="10"/>
  <c r="T14" i="10"/>
  <c r="S14" i="10"/>
  <c r="R14" i="10"/>
  <c r="T13" i="10"/>
  <c r="S13" i="10"/>
  <c r="R13" i="10"/>
  <c r="T12" i="10"/>
  <c r="S12" i="10"/>
  <c r="R12" i="10"/>
  <c r="T11" i="10"/>
  <c r="S11" i="10"/>
  <c r="R11" i="10"/>
  <c r="T10" i="10"/>
  <c r="S10" i="10"/>
  <c r="R10" i="10"/>
  <c r="T9" i="10"/>
  <c r="S9" i="10"/>
  <c r="R9" i="10"/>
  <c r="T8" i="10"/>
  <c r="S8" i="10"/>
  <c r="R8" i="10"/>
  <c r="T7" i="10"/>
  <c r="S7" i="10"/>
  <c r="R7" i="10"/>
  <c r="N18" i="10"/>
  <c r="N17" i="10"/>
  <c r="N16" i="10"/>
  <c r="N15" i="10"/>
  <c r="N14" i="10"/>
  <c r="N13" i="10"/>
  <c r="N12" i="10"/>
  <c r="N11" i="10"/>
  <c r="N10" i="10"/>
  <c r="N9" i="10"/>
  <c r="N8" i="10"/>
  <c r="N7" i="10"/>
  <c r="E18" i="10"/>
  <c r="E17" i="10"/>
  <c r="E16" i="10"/>
  <c r="E15" i="10"/>
  <c r="E14" i="10"/>
  <c r="E13" i="10"/>
  <c r="E12" i="10"/>
  <c r="E11" i="10"/>
  <c r="E10" i="10"/>
  <c r="E9" i="10"/>
  <c r="E8" i="10"/>
  <c r="E7" i="10"/>
  <c r="D7" i="10"/>
  <c r="D8" i="10"/>
  <c r="D9" i="10"/>
  <c r="D10" i="10"/>
  <c r="D11" i="10"/>
  <c r="D12" i="10"/>
  <c r="D13" i="10"/>
  <c r="D14" i="10"/>
  <c r="D15" i="10"/>
  <c r="D16" i="10"/>
  <c r="D17" i="10"/>
  <c r="D18" i="10"/>
  <c r="Q18" i="10"/>
  <c r="P18" i="10"/>
  <c r="O18" i="10"/>
  <c r="M18" i="10"/>
  <c r="L18" i="10"/>
  <c r="K18" i="10"/>
  <c r="J18" i="10"/>
  <c r="I18" i="10"/>
  <c r="H18" i="10"/>
  <c r="G18" i="10"/>
  <c r="C18" i="10"/>
  <c r="Q17" i="10"/>
  <c r="P17" i="10"/>
  <c r="O17" i="10"/>
  <c r="M17" i="10"/>
  <c r="L17" i="10"/>
  <c r="K17" i="10"/>
  <c r="J17" i="10"/>
  <c r="I17" i="10"/>
  <c r="H17" i="10"/>
  <c r="G17" i="10"/>
  <c r="C17" i="10"/>
  <c r="Q16" i="10"/>
  <c r="P16" i="10"/>
  <c r="O16" i="10"/>
  <c r="M16" i="10"/>
  <c r="L16" i="10"/>
  <c r="K16" i="10"/>
  <c r="J16" i="10"/>
  <c r="I16" i="10"/>
  <c r="H16" i="10"/>
  <c r="G16" i="10"/>
  <c r="C16" i="10"/>
  <c r="Q15" i="10"/>
  <c r="P15" i="10"/>
  <c r="O15" i="10"/>
  <c r="M15" i="10"/>
  <c r="L15" i="10"/>
  <c r="K15" i="10"/>
  <c r="J15" i="10"/>
  <c r="I15" i="10"/>
  <c r="H15" i="10"/>
  <c r="G15" i="10"/>
  <c r="C15" i="10"/>
  <c r="Q14" i="10"/>
  <c r="P14" i="10"/>
  <c r="O14" i="10"/>
  <c r="M14" i="10"/>
  <c r="L14" i="10"/>
  <c r="K14" i="10"/>
  <c r="J14" i="10"/>
  <c r="I14" i="10"/>
  <c r="H14" i="10"/>
  <c r="G14" i="10"/>
  <c r="C14" i="10"/>
  <c r="Q13" i="10"/>
  <c r="P13" i="10"/>
  <c r="O13" i="10"/>
  <c r="M13" i="10"/>
  <c r="L13" i="10"/>
  <c r="K13" i="10"/>
  <c r="J13" i="10"/>
  <c r="I13" i="10"/>
  <c r="H13" i="10"/>
  <c r="G13" i="10"/>
  <c r="C13" i="10"/>
  <c r="Q12" i="10"/>
  <c r="P12" i="10"/>
  <c r="O12" i="10"/>
  <c r="M12" i="10"/>
  <c r="L12" i="10"/>
  <c r="K12" i="10"/>
  <c r="J12" i="10"/>
  <c r="I12" i="10"/>
  <c r="H12" i="10"/>
  <c r="G12" i="10"/>
  <c r="C12" i="10"/>
  <c r="Q11" i="10"/>
  <c r="P11" i="10"/>
  <c r="O11" i="10"/>
  <c r="M11" i="10"/>
  <c r="L11" i="10"/>
  <c r="K11" i="10"/>
  <c r="J11" i="10"/>
  <c r="I11" i="10"/>
  <c r="H11" i="10"/>
  <c r="G11" i="10"/>
  <c r="C11" i="10"/>
  <c r="Q10" i="10"/>
  <c r="P10" i="10"/>
  <c r="O10" i="10"/>
  <c r="M10" i="10"/>
  <c r="L10" i="10"/>
  <c r="K10" i="10"/>
  <c r="J10" i="10"/>
  <c r="I10" i="10"/>
  <c r="H10" i="10"/>
  <c r="G10" i="10"/>
  <c r="C10" i="10"/>
  <c r="Q9" i="10"/>
  <c r="P9" i="10"/>
  <c r="O9" i="10"/>
  <c r="M9" i="10"/>
  <c r="L9" i="10"/>
  <c r="K9" i="10"/>
  <c r="J9" i="10"/>
  <c r="I9" i="10"/>
  <c r="H9" i="10"/>
  <c r="G9" i="10"/>
  <c r="C9" i="10"/>
  <c r="Q8" i="10"/>
  <c r="P8" i="10"/>
  <c r="O8" i="10"/>
  <c r="M8" i="10"/>
  <c r="L8" i="10"/>
  <c r="K8" i="10"/>
  <c r="J8" i="10"/>
  <c r="I8" i="10"/>
  <c r="H8" i="10"/>
  <c r="G8" i="10"/>
  <c r="C8" i="10"/>
  <c r="Q7" i="10"/>
  <c r="P7" i="10"/>
  <c r="O7" i="10"/>
  <c r="M7" i="10"/>
  <c r="L7" i="10"/>
  <c r="K7" i="10"/>
  <c r="J7" i="10"/>
  <c r="I7" i="10"/>
  <c r="H7" i="10"/>
  <c r="G7" i="10"/>
  <c r="C7" i="10"/>
  <c r="Q13" i="9"/>
  <c r="P13" i="9"/>
  <c r="O13" i="9"/>
  <c r="Q12" i="9"/>
  <c r="P12" i="9"/>
  <c r="O12" i="9"/>
  <c r="Q11" i="9"/>
  <c r="P11" i="9"/>
  <c r="O11" i="9"/>
  <c r="Q10" i="9"/>
  <c r="P10" i="9"/>
  <c r="O10" i="9"/>
  <c r="Q9" i="9"/>
  <c r="P9" i="9"/>
  <c r="O9" i="9"/>
  <c r="Q8" i="9"/>
  <c r="P8" i="9"/>
  <c r="O8" i="9"/>
  <c r="Q7" i="9"/>
  <c r="P7" i="9"/>
  <c r="O7" i="9"/>
  <c r="Q6" i="9"/>
  <c r="P6" i="9"/>
  <c r="O6" i="9"/>
  <c r="Q5" i="9"/>
  <c r="P5" i="9"/>
  <c r="O5" i="9"/>
  <c r="Q4" i="9"/>
  <c r="P4" i="9"/>
  <c r="O4" i="9"/>
  <c r="Q3" i="9"/>
  <c r="P3" i="9"/>
  <c r="O3" i="9"/>
  <c r="Q2" i="9"/>
  <c r="P2" i="9"/>
  <c r="O2" i="9"/>
  <c r="M13" i="9"/>
  <c r="L13" i="9"/>
  <c r="K13" i="9"/>
  <c r="J13" i="9"/>
  <c r="I13" i="9"/>
  <c r="H13" i="9"/>
  <c r="G13" i="9"/>
  <c r="M12" i="9"/>
  <c r="L12" i="9"/>
  <c r="K12" i="9"/>
  <c r="J12" i="9"/>
  <c r="I12" i="9"/>
  <c r="H12" i="9"/>
  <c r="G12" i="9"/>
  <c r="M11" i="9"/>
  <c r="L11" i="9"/>
  <c r="K11" i="9"/>
  <c r="J11" i="9"/>
  <c r="I11" i="9"/>
  <c r="H11" i="9"/>
  <c r="G11" i="9"/>
  <c r="M10" i="9"/>
  <c r="L10" i="9"/>
  <c r="K10" i="9"/>
  <c r="J10" i="9"/>
  <c r="I10" i="9"/>
  <c r="H10" i="9"/>
  <c r="G10" i="9"/>
  <c r="M9" i="9"/>
  <c r="L9" i="9"/>
  <c r="K9" i="9"/>
  <c r="J9" i="9"/>
  <c r="I9" i="9"/>
  <c r="H9" i="9"/>
  <c r="G9" i="9"/>
  <c r="M8" i="9"/>
  <c r="L8" i="9"/>
  <c r="K8" i="9"/>
  <c r="J8" i="9"/>
  <c r="I8" i="9"/>
  <c r="H8" i="9"/>
  <c r="G8" i="9"/>
  <c r="M7" i="9"/>
  <c r="L7" i="9"/>
  <c r="K7" i="9"/>
  <c r="J7" i="9"/>
  <c r="I7" i="9"/>
  <c r="H7" i="9"/>
  <c r="G7" i="9"/>
  <c r="M6" i="9"/>
  <c r="L6" i="9"/>
  <c r="K6" i="9"/>
  <c r="J6" i="9"/>
  <c r="I6" i="9"/>
  <c r="H6" i="9"/>
  <c r="G6" i="9"/>
  <c r="M5" i="9"/>
  <c r="L5" i="9"/>
  <c r="K5" i="9"/>
  <c r="J5" i="9"/>
  <c r="I5" i="9"/>
  <c r="H5" i="9"/>
  <c r="G5" i="9"/>
  <c r="M4" i="9"/>
  <c r="L4" i="9"/>
  <c r="K4" i="9"/>
  <c r="J4" i="9"/>
  <c r="I4" i="9"/>
  <c r="H4" i="9"/>
  <c r="G4" i="9"/>
  <c r="M3" i="9"/>
  <c r="L3" i="9"/>
  <c r="K3" i="9"/>
  <c r="J3" i="9"/>
  <c r="I3" i="9"/>
  <c r="H3" i="9"/>
  <c r="G3" i="9"/>
  <c r="M2" i="9"/>
  <c r="L2" i="9"/>
  <c r="K2" i="9"/>
  <c r="J2" i="9"/>
  <c r="I2" i="9"/>
  <c r="H2" i="9"/>
  <c r="G2" i="9"/>
  <c r="C13" i="9"/>
  <c r="C12" i="9"/>
  <c r="C11" i="9"/>
  <c r="C10" i="9"/>
  <c r="C9" i="9"/>
  <c r="C8" i="9"/>
  <c r="C7" i="9"/>
  <c r="C6" i="9"/>
  <c r="C5" i="9"/>
  <c r="C4" i="9"/>
  <c r="C3" i="9"/>
  <c r="C2" i="9"/>
  <c r="AB13" i="1" l="1"/>
  <c r="AA13" i="1"/>
  <c r="AA18" i="4" s="1"/>
  <c r="Z13" i="1"/>
  <c r="Y13" i="1"/>
  <c r="X13" i="1"/>
  <c r="W13" i="1"/>
  <c r="V13" i="1"/>
  <c r="U13" i="1"/>
  <c r="T13" i="1"/>
  <c r="S13" i="1"/>
  <c r="R13" i="1"/>
  <c r="Q13" i="1"/>
  <c r="P13" i="1"/>
  <c r="O13" i="1"/>
  <c r="N13" i="1"/>
  <c r="M13" i="1"/>
  <c r="L13" i="1"/>
  <c r="K13" i="1"/>
  <c r="J13" i="1"/>
  <c r="I13" i="1"/>
  <c r="H13" i="1"/>
  <c r="G13" i="1"/>
  <c r="E13" i="1"/>
  <c r="D13" i="1"/>
  <c r="C13" i="1"/>
  <c r="AB12" i="1"/>
  <c r="AA12" i="1"/>
  <c r="Z12" i="1"/>
  <c r="Y12" i="1"/>
  <c r="X12" i="1"/>
  <c r="W12" i="1"/>
  <c r="V12" i="1"/>
  <c r="U12" i="1"/>
  <c r="T12" i="1"/>
  <c r="S12" i="1"/>
  <c r="R12" i="1"/>
  <c r="Q12" i="1"/>
  <c r="P12" i="1"/>
  <c r="O12" i="1"/>
  <c r="N12" i="1"/>
  <c r="M12" i="1"/>
  <c r="L12" i="1"/>
  <c r="K12" i="1"/>
  <c r="J12" i="1"/>
  <c r="I12" i="1"/>
  <c r="H12" i="1"/>
  <c r="G12" i="1"/>
  <c r="E12" i="1"/>
  <c r="D12" i="1"/>
  <c r="C12" i="1"/>
  <c r="AB11" i="1"/>
  <c r="AA11" i="1"/>
  <c r="Z11" i="1"/>
  <c r="Y11" i="1"/>
  <c r="X11" i="1"/>
  <c r="W11" i="1"/>
  <c r="V11" i="1"/>
  <c r="U11" i="1"/>
  <c r="T11" i="1"/>
  <c r="S11" i="1"/>
  <c r="R11" i="1"/>
  <c r="Q11" i="1"/>
  <c r="P11" i="1"/>
  <c r="O11" i="1"/>
  <c r="N11" i="1"/>
  <c r="M11" i="1"/>
  <c r="L11" i="1"/>
  <c r="K11" i="1"/>
  <c r="J11" i="1"/>
  <c r="I11" i="1"/>
  <c r="H11" i="1"/>
  <c r="G11" i="1"/>
  <c r="E11" i="1"/>
  <c r="D11" i="1"/>
  <c r="C11" i="1"/>
  <c r="AB10" i="1"/>
  <c r="AA10" i="1"/>
  <c r="Z10" i="1"/>
  <c r="Y10" i="1"/>
  <c r="Y15" i="4" s="1"/>
  <c r="X10" i="1"/>
  <c r="W10" i="1"/>
  <c r="V10" i="1"/>
  <c r="U10" i="1"/>
  <c r="T10" i="1"/>
  <c r="S10" i="1"/>
  <c r="R10" i="1"/>
  <c r="Q10" i="1"/>
  <c r="P10" i="1"/>
  <c r="O10" i="1"/>
  <c r="N10" i="1"/>
  <c r="M10" i="1"/>
  <c r="L10" i="1"/>
  <c r="K10" i="1"/>
  <c r="J10" i="1"/>
  <c r="I10" i="1"/>
  <c r="H10" i="1"/>
  <c r="G10" i="1"/>
  <c r="E10" i="1"/>
  <c r="D10" i="1"/>
  <c r="C10" i="1"/>
  <c r="AB9" i="1"/>
  <c r="AA9" i="1"/>
  <c r="Z9" i="1"/>
  <c r="Y9" i="1"/>
  <c r="X9" i="1"/>
  <c r="W9" i="1"/>
  <c r="V9" i="1"/>
  <c r="V14" i="4" s="1"/>
  <c r="U9" i="1"/>
  <c r="T9" i="1"/>
  <c r="S9" i="1"/>
  <c r="R9" i="1"/>
  <c r="Q9" i="1"/>
  <c r="P9" i="1"/>
  <c r="O9" i="1"/>
  <c r="N9" i="1"/>
  <c r="N10" i="4" s="1"/>
  <c r="M9" i="1"/>
  <c r="L9" i="1"/>
  <c r="K9" i="1"/>
  <c r="J9" i="1"/>
  <c r="I9" i="1"/>
  <c r="H9" i="1"/>
  <c r="G9" i="1"/>
  <c r="E9" i="1"/>
  <c r="E18" i="4" s="1"/>
  <c r="D9" i="1"/>
  <c r="C9" i="1"/>
  <c r="AB8" i="1"/>
  <c r="AA8" i="1"/>
  <c r="Z8" i="1"/>
  <c r="Y8" i="1"/>
  <c r="X8" i="1"/>
  <c r="W8" i="1"/>
  <c r="W13" i="4" s="1"/>
  <c r="V8" i="1"/>
  <c r="U8" i="1"/>
  <c r="T8" i="1"/>
  <c r="S8" i="1"/>
  <c r="R8" i="1"/>
  <c r="Q8" i="1"/>
  <c r="P8" i="1"/>
  <c r="O8" i="1"/>
  <c r="O13" i="4" s="1"/>
  <c r="N8" i="1"/>
  <c r="M8" i="1"/>
  <c r="L8" i="1"/>
  <c r="K8" i="1"/>
  <c r="J8" i="1"/>
  <c r="I8" i="1"/>
  <c r="H8" i="1"/>
  <c r="G8" i="1"/>
  <c r="G9" i="4" s="1"/>
  <c r="E8" i="1"/>
  <c r="D8" i="1"/>
  <c r="C8" i="1"/>
  <c r="AB7" i="1"/>
  <c r="AA7" i="1"/>
  <c r="Z7" i="1"/>
  <c r="Y7" i="1"/>
  <c r="X7" i="1"/>
  <c r="X16" i="4" s="1"/>
  <c r="W7" i="1"/>
  <c r="V7" i="1"/>
  <c r="U7" i="1"/>
  <c r="T7" i="1"/>
  <c r="S7" i="1"/>
  <c r="R7" i="1"/>
  <c r="Q7" i="1"/>
  <c r="P7" i="1"/>
  <c r="P8" i="4" s="1"/>
  <c r="O7" i="1"/>
  <c r="N7" i="1"/>
  <c r="M7" i="1"/>
  <c r="L7" i="1"/>
  <c r="K7" i="1"/>
  <c r="J7" i="1"/>
  <c r="I7" i="1"/>
  <c r="H7" i="1"/>
  <c r="H8" i="4" s="1"/>
  <c r="G7" i="1"/>
  <c r="E7" i="1"/>
  <c r="D7" i="1"/>
  <c r="C7" i="1"/>
  <c r="AB6" i="1"/>
  <c r="AA6" i="1"/>
  <c r="Z6" i="1"/>
  <c r="Y6" i="1"/>
  <c r="Y11" i="4" s="1"/>
  <c r="X6" i="1"/>
  <c r="W6" i="1"/>
  <c r="V6" i="1"/>
  <c r="U6" i="1"/>
  <c r="T6" i="1"/>
  <c r="S6" i="1"/>
  <c r="R6" i="1"/>
  <c r="Q6" i="1"/>
  <c r="Q15" i="4" s="1"/>
  <c r="P6" i="1"/>
  <c r="O6" i="1"/>
  <c r="N6" i="1"/>
  <c r="M6" i="1"/>
  <c r="L6" i="1"/>
  <c r="K6" i="1"/>
  <c r="J6" i="1"/>
  <c r="I6" i="1"/>
  <c r="I8" i="4" s="1"/>
  <c r="H6" i="1"/>
  <c r="G6" i="1"/>
  <c r="E6" i="1"/>
  <c r="D6" i="1"/>
  <c r="C6" i="1"/>
  <c r="AB5" i="1"/>
  <c r="AA5" i="1"/>
  <c r="Z5" i="1"/>
  <c r="Z10" i="4" s="1"/>
  <c r="Y5" i="1"/>
  <c r="X5" i="1"/>
  <c r="W5" i="1"/>
  <c r="V5" i="1"/>
  <c r="U5" i="1"/>
  <c r="T5" i="1"/>
  <c r="S5" i="1"/>
  <c r="R5" i="1"/>
  <c r="R10" i="4" s="1"/>
  <c r="Q5" i="1"/>
  <c r="P5" i="1"/>
  <c r="O5" i="1"/>
  <c r="N5" i="1"/>
  <c r="M5" i="1"/>
  <c r="L5" i="1"/>
  <c r="K5" i="1"/>
  <c r="J5" i="1"/>
  <c r="J14" i="4" s="1"/>
  <c r="I5" i="1"/>
  <c r="H5" i="1"/>
  <c r="G5" i="1"/>
  <c r="E5" i="1"/>
  <c r="E10" i="4" s="1"/>
  <c r="D5" i="1"/>
  <c r="C5" i="1"/>
  <c r="AB4" i="1"/>
  <c r="AA4" i="1"/>
  <c r="AA13" i="4" s="1"/>
  <c r="Z4" i="1"/>
  <c r="Y4" i="1"/>
  <c r="Y9" i="4" s="1"/>
  <c r="X4" i="1"/>
  <c r="W4" i="1"/>
  <c r="V4" i="1"/>
  <c r="U4" i="1"/>
  <c r="T4" i="1"/>
  <c r="S4" i="1"/>
  <c r="S9" i="4" s="1"/>
  <c r="R4" i="1"/>
  <c r="Q4" i="1"/>
  <c r="P4" i="1"/>
  <c r="O4" i="1"/>
  <c r="N4" i="1"/>
  <c r="M4" i="1"/>
  <c r="L4" i="1"/>
  <c r="K4" i="1"/>
  <c r="K9" i="4" s="1"/>
  <c r="J4" i="1"/>
  <c r="I4" i="1"/>
  <c r="H4" i="1"/>
  <c r="G4" i="1"/>
  <c r="E4" i="1"/>
  <c r="D4" i="1"/>
  <c r="C4" i="1"/>
  <c r="AB3" i="1"/>
  <c r="AB13" i="4" s="1"/>
  <c r="AA3" i="1"/>
  <c r="Z3" i="1"/>
  <c r="Y3" i="1"/>
  <c r="X3" i="1"/>
  <c r="W3" i="1"/>
  <c r="V3" i="1"/>
  <c r="U3" i="1"/>
  <c r="T3" i="1"/>
  <c r="T13" i="4" s="1"/>
  <c r="S3" i="1"/>
  <c r="R3" i="1"/>
  <c r="Q3" i="1"/>
  <c r="P3" i="1"/>
  <c r="O3" i="1"/>
  <c r="N3" i="1"/>
  <c r="M3" i="1"/>
  <c r="L3" i="1"/>
  <c r="L13" i="4" s="1"/>
  <c r="K3" i="1"/>
  <c r="J3" i="1"/>
  <c r="I3" i="1"/>
  <c r="H3" i="1"/>
  <c r="G3" i="1"/>
  <c r="E3" i="1"/>
  <c r="D3" i="1"/>
  <c r="C3" i="1"/>
  <c r="C12" i="4" s="1"/>
  <c r="AB2" i="1"/>
  <c r="AA2" i="1"/>
  <c r="Z2" i="1"/>
  <c r="Y2" i="1"/>
  <c r="X2" i="1"/>
  <c r="W2" i="1"/>
  <c r="V2" i="1"/>
  <c r="U2" i="1"/>
  <c r="U12" i="4" s="1"/>
  <c r="T2" i="1"/>
  <c r="S2" i="1"/>
  <c r="R2" i="1"/>
  <c r="Q2" i="1"/>
  <c r="P2" i="1"/>
  <c r="O2" i="1"/>
  <c r="N2" i="1"/>
  <c r="M2" i="1"/>
  <c r="M7" i="4" s="1"/>
  <c r="L2" i="1"/>
  <c r="K2" i="1"/>
  <c r="J2" i="1"/>
  <c r="I2" i="1"/>
  <c r="H2" i="1"/>
  <c r="G2" i="1"/>
  <c r="E2" i="1"/>
  <c r="D2" i="1"/>
  <c r="D12" i="4" s="1"/>
  <c r="C2" i="1"/>
  <c r="H10" i="4" l="1"/>
  <c r="P10" i="4"/>
  <c r="X10" i="4"/>
  <c r="G11" i="4"/>
  <c r="O11" i="4"/>
  <c r="W11" i="4"/>
  <c r="E12" i="4"/>
  <c r="N12" i="4"/>
  <c r="V12" i="4"/>
  <c r="D13" i="4"/>
  <c r="M13" i="4"/>
  <c r="U13" i="4"/>
  <c r="C14" i="4"/>
  <c r="L14" i="4"/>
  <c r="T14" i="4"/>
  <c r="AB14" i="4"/>
  <c r="K15" i="4"/>
  <c r="S15" i="4"/>
  <c r="AA15" i="4"/>
  <c r="J16" i="4"/>
  <c r="R16" i="4"/>
  <c r="Z16" i="4"/>
  <c r="I17" i="4"/>
  <c r="Q17" i="4"/>
  <c r="Y17" i="4"/>
  <c r="H18" i="4"/>
  <c r="P18" i="4"/>
  <c r="X18" i="4"/>
  <c r="K7" i="4"/>
  <c r="S7" i="4"/>
  <c r="AA7" i="4"/>
  <c r="J8" i="4"/>
  <c r="R8" i="4"/>
  <c r="Z8" i="4"/>
  <c r="I9" i="4"/>
  <c r="Q9" i="4"/>
  <c r="C7" i="4"/>
  <c r="L7" i="4"/>
  <c r="T7" i="4"/>
  <c r="AB7" i="4"/>
  <c r="K8" i="4"/>
  <c r="S8" i="4"/>
  <c r="AA8" i="4"/>
  <c r="J9" i="4"/>
  <c r="R9" i="4"/>
  <c r="Z9" i="4"/>
  <c r="I10" i="4"/>
  <c r="Q10" i="4"/>
  <c r="Y10" i="4"/>
  <c r="H11" i="4"/>
  <c r="P11" i="4"/>
  <c r="X11" i="4"/>
  <c r="G12" i="4"/>
  <c r="O12" i="4"/>
  <c r="W12" i="4"/>
  <c r="E13" i="4"/>
  <c r="N13" i="4"/>
  <c r="V13" i="4"/>
  <c r="D14" i="4"/>
  <c r="M14" i="4"/>
  <c r="U14" i="4"/>
  <c r="C15" i="4"/>
  <c r="L15" i="4"/>
  <c r="T15" i="4"/>
  <c r="AB15" i="4"/>
  <c r="K16" i="4"/>
  <c r="S16" i="4"/>
  <c r="AA16" i="4"/>
  <c r="J17" i="4"/>
  <c r="R17" i="4"/>
  <c r="Z17" i="4"/>
  <c r="I18" i="4"/>
  <c r="Q18" i="4"/>
  <c r="Y18" i="4"/>
  <c r="M15" i="4"/>
  <c r="T16" i="4"/>
  <c r="AA17" i="4"/>
  <c r="E7" i="4"/>
  <c r="M8" i="4"/>
  <c r="K10" i="4"/>
  <c r="O14" i="4"/>
  <c r="U15" i="4"/>
  <c r="AB16" i="4"/>
  <c r="J18" i="4"/>
  <c r="N7" i="4"/>
  <c r="U8" i="4"/>
  <c r="T9" i="4"/>
  <c r="AA10" i="4"/>
  <c r="Z11" i="4"/>
  <c r="Y12" i="4"/>
  <c r="X13" i="4"/>
  <c r="E15" i="4"/>
  <c r="D16" i="4"/>
  <c r="U16" i="4"/>
  <c r="AB17" i="4"/>
  <c r="G7" i="4"/>
  <c r="N8" i="4"/>
  <c r="D9" i="4"/>
  <c r="C10" i="4"/>
  <c r="AB10" i="4"/>
  <c r="AA11" i="4"/>
  <c r="I13" i="4"/>
  <c r="Y13" i="4"/>
  <c r="P14" i="4"/>
  <c r="X14" i="4"/>
  <c r="G15" i="4"/>
  <c r="O15" i="4"/>
  <c r="W15" i="4"/>
  <c r="E16" i="4"/>
  <c r="N16" i="4"/>
  <c r="V16" i="4"/>
  <c r="D17" i="4"/>
  <c r="M17" i="4"/>
  <c r="U17" i="4"/>
  <c r="C18" i="4"/>
  <c r="L18" i="4"/>
  <c r="T18" i="4"/>
  <c r="AB18" i="4"/>
  <c r="D15" i="4"/>
  <c r="L16" i="4"/>
  <c r="S17" i="4"/>
  <c r="Z18" i="4"/>
  <c r="D8" i="4"/>
  <c r="L9" i="4"/>
  <c r="S10" i="4"/>
  <c r="R11" i="4"/>
  <c r="Q12" i="4"/>
  <c r="P13" i="4"/>
  <c r="W14" i="4"/>
  <c r="V15" i="4"/>
  <c r="C17" i="4"/>
  <c r="K18" i="4"/>
  <c r="O7" i="4"/>
  <c r="E8" i="4"/>
  <c r="M9" i="4"/>
  <c r="L10" i="4"/>
  <c r="K11" i="4"/>
  <c r="J12" i="4"/>
  <c r="Z12" i="4"/>
  <c r="H14" i="4"/>
  <c r="P7" i="4"/>
  <c r="G8" i="4"/>
  <c r="W8" i="4"/>
  <c r="N9" i="4"/>
  <c r="D10" i="4"/>
  <c r="U10" i="4"/>
  <c r="L11" i="4"/>
  <c r="AB11" i="4"/>
  <c r="S12" i="4"/>
  <c r="J13" i="4"/>
  <c r="I14" i="4"/>
  <c r="Q14" i="4"/>
  <c r="Y14" i="4"/>
  <c r="H15" i="4"/>
  <c r="X15" i="4"/>
  <c r="O16" i="4"/>
  <c r="E17" i="4"/>
  <c r="V17" i="4"/>
  <c r="U18" i="4"/>
  <c r="R13" i="4"/>
  <c r="P15" i="4"/>
  <c r="G16" i="4"/>
  <c r="W16" i="4"/>
  <c r="N17" i="4"/>
  <c r="D18" i="4"/>
  <c r="M18" i="4"/>
  <c r="C16" i="4"/>
  <c r="K17" i="4"/>
  <c r="R18" i="4"/>
  <c r="V7" i="4"/>
  <c r="C9" i="4"/>
  <c r="AB9" i="4"/>
  <c r="J11" i="4"/>
  <c r="I12" i="4"/>
  <c r="H13" i="4"/>
  <c r="G14" i="4"/>
  <c r="N15" i="4"/>
  <c r="M16" i="4"/>
  <c r="L17" i="4"/>
  <c r="T17" i="4"/>
  <c r="S18" i="4"/>
  <c r="W7" i="4"/>
  <c r="V8" i="4"/>
  <c r="U9" i="4"/>
  <c r="T10" i="4"/>
  <c r="S11" i="4"/>
  <c r="R12" i="4"/>
  <c r="Q13" i="4"/>
  <c r="H7" i="4"/>
  <c r="X7" i="4"/>
  <c r="O8" i="4"/>
  <c r="E9" i="4"/>
  <c r="V9" i="4"/>
  <c r="M10" i="4"/>
  <c r="C11" i="4"/>
  <c r="T11" i="4"/>
  <c r="K12" i="4"/>
  <c r="AA12" i="4"/>
  <c r="Z13" i="4"/>
  <c r="R15" i="4"/>
  <c r="Z15" i="4"/>
  <c r="I16" i="4"/>
  <c r="Q16" i="4"/>
  <c r="Y16" i="4"/>
  <c r="H17" i="4"/>
  <c r="P17" i="4"/>
  <c r="X17" i="4"/>
  <c r="G18" i="4"/>
  <c r="O18" i="4"/>
  <c r="W18" i="4"/>
  <c r="Q7" i="4"/>
  <c r="O9" i="4"/>
  <c r="U11" i="4"/>
  <c r="H16" i="4"/>
  <c r="V18" i="4"/>
  <c r="D11" i="4"/>
  <c r="T12" i="4"/>
  <c r="S13" i="4"/>
  <c r="I15" i="4"/>
  <c r="P16" i="4"/>
  <c r="N18" i="4"/>
  <c r="Z7" i="4"/>
  <c r="Y8" i="4"/>
  <c r="X9" i="4"/>
  <c r="W10" i="4"/>
  <c r="V11" i="4"/>
  <c r="M12" i="4"/>
  <c r="K14" i="4"/>
  <c r="Y7" i="4"/>
  <c r="W9" i="4"/>
  <c r="M11" i="4"/>
  <c r="Z14" i="4"/>
  <c r="S14" i="4"/>
  <c r="X8" i="4"/>
  <c r="V10" i="4"/>
  <c r="L12" i="4"/>
  <c r="K13" i="4"/>
  <c r="R14" i="4"/>
  <c r="O17" i="4"/>
  <c r="AA14" i="4"/>
  <c r="G17" i="4"/>
  <c r="W17" i="4"/>
  <c r="R7" i="4"/>
  <c r="Q8" i="4"/>
  <c r="P9" i="4"/>
  <c r="O10" i="4"/>
  <c r="N11" i="4"/>
  <c r="C13" i="4"/>
  <c r="J15" i="4"/>
  <c r="D7" i="4"/>
  <c r="U7" i="4"/>
  <c r="C8" i="4"/>
  <c r="L8" i="4"/>
  <c r="T8" i="4"/>
  <c r="AB8" i="4"/>
  <c r="AA9" i="4"/>
  <c r="J10" i="4"/>
  <c r="I11" i="4"/>
  <c r="Q11" i="4"/>
  <c r="H12" i="4"/>
  <c r="P12" i="4"/>
  <c r="X12" i="4"/>
  <c r="G13" i="4"/>
  <c r="E14" i="4"/>
  <c r="N14" i="4"/>
  <c r="I7" i="4"/>
  <c r="AB12" i="4"/>
  <c r="J7" i="4"/>
  <c r="H9" i="4"/>
  <c r="G10" i="4"/>
  <c r="E11" i="4"/>
</calcChain>
</file>

<file path=xl/sharedStrings.xml><?xml version="1.0" encoding="utf-8"?>
<sst xmlns="http://schemas.openxmlformats.org/spreadsheetml/2006/main" count="677" uniqueCount="210">
  <si>
    <t>Provincie</t>
  </si>
  <si>
    <t>Inwoners</t>
  </si>
  <si>
    <t>Aantal galerieën</t>
  </si>
  <si>
    <t>Aantal musea beeldende kunst</t>
  </si>
  <si>
    <t>Aantal centra voor cultuureducatie</t>
  </si>
  <si>
    <t>Aantal gebouwde rijksmonumenten</t>
  </si>
  <si>
    <t>Aantal archeologische rijksmonumenten</t>
  </si>
  <si>
    <t>Aantal beschermde stads- en dorpsgezichten</t>
  </si>
  <si>
    <t>Aantal cultuur-historische en overige musea</t>
  </si>
  <si>
    <t>Aantal iconen moderne architectuur</t>
  </si>
  <si>
    <t>Aantal filmtheaters</t>
  </si>
  <si>
    <t>Aantal stoelen in filmtheaters</t>
  </si>
  <si>
    <t>Aantal doeken/zalen in filmtheaters</t>
  </si>
  <si>
    <t>Aantal bioscopen</t>
  </si>
  <si>
    <t>Aantal stoelen in bioscopen</t>
  </si>
  <si>
    <t>Aantal doeken/zalen in bioscopen</t>
  </si>
  <si>
    <t>Aantal filmfestivals</t>
  </si>
  <si>
    <t>Aantal boekwinkels</t>
  </si>
  <si>
    <t>Aantal antiquariaten</t>
  </si>
  <si>
    <t>Aantal vestigingen openbare bibliotheken</t>
  </si>
  <si>
    <t>Aantal door openbare bibliotheken georganiseerde activiteiten</t>
  </si>
  <si>
    <t>Aantal fysieke materialen in collecties openbare bibliotheken</t>
  </si>
  <si>
    <t>Aantal podia voor podiumkunsten</t>
  </si>
  <si>
    <t>Aanbod podiumkunsten</t>
  </si>
  <si>
    <t>Capaciteit in zalen podiumkunsten</t>
  </si>
  <si>
    <t>Aantal zalen voor podiumkunsten</t>
  </si>
  <si>
    <t>Aantal muziekfestivals</t>
  </si>
  <si>
    <t>Drenthe</t>
  </si>
  <si>
    <t>Flevoland</t>
  </si>
  <si>
    <t>Fryslân</t>
  </si>
  <si>
    <t>Gelderland</t>
  </si>
  <si>
    <t>Groningen</t>
  </si>
  <si>
    <t>Limburg</t>
  </si>
  <si>
    <t>Noord-Brabant</t>
  </si>
  <si>
    <t>Noord-Holland</t>
  </si>
  <si>
    <t>Overijssel</t>
  </si>
  <si>
    <t>Utrecht</t>
  </si>
  <si>
    <t>Zeeland</t>
  </si>
  <si>
    <t>Zuid-Holland</t>
  </si>
  <si>
    <t>Aantal bezoeken aan musea voor beeldende kunst</t>
  </si>
  <si>
    <t>Aandeel actieve participatie amateurkunst</t>
  </si>
  <si>
    <t>Aandeel scholieren dat is aangemeld bij CJP</t>
  </si>
  <si>
    <t>Gemiddeld aantal culturele activiteiten per aangemelde scholier</t>
  </si>
  <si>
    <t>Aantal vrijwilligers musea</t>
  </si>
  <si>
    <t>Aantal bezoeken aan cultuurhistorische en overige musea</t>
  </si>
  <si>
    <t>Aantal bezoeken aan bioscopen en filmtheaters</t>
  </si>
  <si>
    <t>Aantal bezoeken aan openbare bibliotheken</t>
  </si>
  <si>
    <t>Aantal fysieke uitleningen openbare bibliotheken</t>
  </si>
  <si>
    <t>Aantal leden openbare bibliotheken</t>
  </si>
  <si>
    <t>Aantal vrijwilligers openbare bibliotheken</t>
  </si>
  <si>
    <t>Aandeel tijd besteed aan lezen</t>
  </si>
  <si>
    <t>Aantal verkochte boeken</t>
  </si>
  <si>
    <t>Aantal bezoeken aan podiumkunsten</t>
  </si>
  <si>
    <t>Aantal fte vrijwilligers podiumkunsten</t>
  </si>
  <si>
    <t>Aandeel tijd besteed aan bespelen muziekinstrument</t>
  </si>
  <si>
    <t>Aandeel tijd besteed aan toneel, musical of ballet</t>
  </si>
  <si>
    <t>Aandeel tijd besteed aan zingen, zangkoor, zanggroepje</t>
  </si>
  <si>
    <t>Cultuurlasten gemeenten beeldende kunst en vormgeving</t>
  </si>
  <si>
    <t>Cultuurlasten provincies beeldende kunst en vormgeving</t>
  </si>
  <si>
    <t>Cultuurlasten gemeenten kunst en cultuureducatie</t>
  </si>
  <si>
    <t>Cultuurlasten provincies kunst en cultuureducatie</t>
  </si>
  <si>
    <t>Eigen inkomsten musea</t>
  </si>
  <si>
    <t>Cultuurlasten gemeenten musea</t>
  </si>
  <si>
    <t>Cultuurlasten gemeenten historische archieven</t>
  </si>
  <si>
    <t>Cultuurlasten gemeenten cultureel erfgoed</t>
  </si>
  <si>
    <t>Cultuurlasten provincies musea</t>
  </si>
  <si>
    <t>Cultuurlasten provincies historische archieven</t>
  </si>
  <si>
    <t>Cultuurlasten provincies cultureel erfgoed</t>
  </si>
  <si>
    <t>Bruto recette/omzet bioscopen en filmtheaters</t>
  </si>
  <si>
    <t>Cultuurlasten gemeenten film en video</t>
  </si>
  <si>
    <t>Cultuurlasten gemeenten overige media</t>
  </si>
  <si>
    <t>Cultuurlasten gemeenten lokale pers en omroep</t>
  </si>
  <si>
    <t>Cultuurlasten provincies film en video</t>
  </si>
  <si>
    <t>Cultuurlasten provincies lokale pers en omroep</t>
  </si>
  <si>
    <t>Marktwaarde verkochte boeken</t>
  </si>
  <si>
    <t>Subsidies openbare bibliotheken</t>
  </si>
  <si>
    <t>Eigen inkomsten openbare bibliotheken</t>
  </si>
  <si>
    <t>Cultuurlasten gemeenten bibliotheken</t>
  </si>
  <si>
    <t>Cultuurlasten provincies bibliotheken</t>
  </si>
  <si>
    <t>Eigen inkomsten podiumkunsten</t>
  </si>
  <si>
    <t>Cultuurlasten gemeenten podiumkunsten</t>
  </si>
  <si>
    <t>Cultuurlasten provincies podiumkunsten</t>
  </si>
  <si>
    <t>Meerjarige subsidies verstrekt door rijkscultuurfondsen</t>
  </si>
  <si>
    <t>Cultuurlasten gemeenten overig</t>
  </si>
  <si>
    <t>Cultuurlasten provincies overig</t>
  </si>
  <si>
    <t>Capaciteit</t>
  </si>
  <si>
    <t>Absolute waarden</t>
  </si>
  <si>
    <t>Rang absolute waarden</t>
  </si>
  <si>
    <t>Rang per inwoner</t>
  </si>
  <si>
    <t>Aanbod podium-kunsten</t>
  </si>
  <si>
    <t>Selecteer weergave:</t>
  </si>
  <si>
    <t>Klik eerst op het oranje vlak en vervolgens op het pijltje omlaag om een andere dataweergave te selecteren.</t>
  </si>
  <si>
    <t>Indicatornaam</t>
  </si>
  <si>
    <t>Bron(nen)</t>
  </si>
  <si>
    <t>Omschrijving</t>
  </si>
  <si>
    <t>Nederlandse Galerie Associatie, bewerking Atlas Research</t>
  </si>
  <si>
    <t>Het aantal galerieën per provincie dat is geregistreerd bij de Nederlandse Galerie Associatie (NGA). Deze data zijn gebaseerd op een adressenbestand afkomstig van de NGA. Dit is handmatig gecontroleerd en bewerkt door Atlas Research om een zo accuraat mogelijk overzicht te geven van het aantal galerieën in Nederland. Galerieën die niet geregistreerd zijn bij de NGA worden niet meegeteld.</t>
  </si>
  <si>
    <t>Aantal musea voor beeldende kunst</t>
  </si>
  <si>
    <t>Aantal zzp’ers en bedrijven voor cultuureducatie</t>
  </si>
  <si>
    <t>Aantal dansscholen</t>
  </si>
  <si>
    <t>Capaciteit in zalen voor podiumkunsten</t>
  </si>
  <si>
    <t>CBS</t>
  </si>
  <si>
    <t>Het aantal musea dat door het ministerie van OCW is aangemerkt als museum voor beeldende kunst. Tot een museum worden alle geregistreerde musea gerekend. Daarnaast worden ook ongeregistreerde musea tot de onderzoekspopulatie gerekend, mits ze voldoen aan een aantal criteria. Deze criteria zijn: het museum heeft een vaste locatie, is permanent opengesteld en is minimaal 28 weken per jaar en 3 dagen per week vrij toegankelijk; het museum heeft geen winstoogmerk, c.q. is een ANBI-instelling of stichting; het museum heeft een eigen collectie en doet onderzoek naar de collectie om kennis hierover te verspreiden; het museum heeft een website of is benaderbaar via verwijzing op een groter platform. Musea die volgens bovengenoemde regels geen museum zijn, maar wel door het publiek als zodanig worden gezien, gelden als uitzondering en worden ook tot de onderzoekspopulatie gerekend.</t>
  </si>
  <si>
    <t>Erfgoedmonitor</t>
  </si>
  <si>
    <t>Architectuurgids en Jaarboek Architectuur, bewerking Atlas Research</t>
  </si>
  <si>
    <t>Nederlandse Vereniging van Bioscopen en Filmtheaters (NVBF)</t>
  </si>
  <si>
    <t>Festival Atlas</t>
  </si>
  <si>
    <t>LISA</t>
  </si>
  <si>
    <t>Antiqbook en De Telefoongids, bewerking Atlas Research</t>
  </si>
  <si>
    <t>KB en CBS</t>
  </si>
  <si>
    <t>VNPF, VSCD, EM-Cultuur, Respons, Atlas Research</t>
  </si>
  <si>
    <t>VNPF, VSCD en Atlas Research</t>
  </si>
  <si>
    <t>Het aantal bedrijven per provincie dat bij de KvK geregistreerd staat onder de SBI-code 85.52 (Cultureel onderwijs), waarvan ruim 90 procent zelfstandigen. Deze data hebben een voorlopige status.</t>
  </si>
  <si>
    <t>Het aantal gebouwde rijksmonumenten (op peildatum 31 december) die zijn opgenomen in het Monumentenregister en door het Rijk zijn aangewezen als beschermd monument. Monumenten die beschermd zijn door gemeenten en provincies worden niet meegeteld in deze data.</t>
  </si>
  <si>
    <t>Het aantal archeologische rijksmonumenten (op peildatum 31 december). Een archeologisch rijksmonument wordt door de Rijksdienst voor het Cultureel Erfgoed gedefinieerd als een 'terrein dat deel uitmaakt van ons cultureel erfgoed, omdat op of in de bodem van dat terrein resten, voorwerpen of andere sporen bewaard zijn gebleven'. In deze indicator zijn enkel archeologische monumenten meegeteld die beschermd worden door het Rijk. Archeologische monumenten die bijvoorbeeld beschermd worden door provincies of gemeenten worden niet meegeteld.</t>
  </si>
  <si>
    <t>Het aantal door het Rijk beschermde stads- en dorpsgezichten (op peildatum 31 december). Dit kunnen bijvoorbeeld straten, parken en verkavelingen zijn, die worden beschermd om het specifieke historische karakter te behouden.</t>
  </si>
  <si>
    <t>Het aantal musea dat door het ministerie van OCW niet is aangemerkt als museum voor beeldende kunst. Tot een museum worden alle geregistreerde musea gerekend. Daarnaast worden ook ongeregistreerde musea tot de onderzoekspopulatie gerekend, mits ze voldoen aan een aantal criteria. Deze criteria zijn: het museum heeft een vaste locatie, is permanent opengesteld en is minimaal 28 weken per jaar en 3 dagen per week vrij toegankelijk; het museum heeft geen winstoogmerk, c.q. is een ANBI-instelling of stichting; het museum heeft een eigen collectie en doet onderzoek naar de collectie om kennis hierover te verspreiden; het museum heeft een website of is benaderbaar via verwijzing op een groter platform. Musea die volgens bovengenoemde regels geen museum zijn, maar wel door het publiek als zodanig worden gezien, gelden als uitzondering en worden ook tot de onderzoekspopulatie gerekend.</t>
  </si>
  <si>
    <t>Het aantal door de Architectuurgids benoemde iconen van de moderne architectuur, op basis van 'een representatieve keuze (...) uit het werk van architecten en architectuurstromingen die een relevante rol hebben gespeeld in de ontwikkeling van de architectuur in Nederland in de twintigste eeuw. Naast overwegingen van architectuurhistorische aard is geselecteerd naar gebouwtype, stijlperiode en bouwjaar'. De gebouwen die ooit in die gidsen zijn verschenen worden gezien als de ‘iconen van de moderne architectuur’. De gegevens over de precieze locaties van die gebouwen zijn beschikbaar gesteld door Piet Vollaard, één van de samenstellers van de Architectuurgids.</t>
  </si>
  <si>
    <t>Het aantal filmtheaters. Omdat de data afkomstig zijn van de Nederlandse Vereniging van Bioscopen en Filmtheaters (NVBF), worden hier alleen filmtheaters geteld die aangesloten zijn bij deze brancheorganisatie.</t>
  </si>
  <si>
    <t>Het aantal stoelen in filmtheaters. Omdat de data afkomstig zijn van de Nederlandse Vereniging van Bioscopen en Filmtheaters (NVBF), worden hier alleen stoelen in filmhuizen geteld die aangesloten zijn bij deze brancheorganisatie.</t>
  </si>
  <si>
    <t>Het aantal doeken/zalen in filmtheaters. Omdat de data afkomstig zijn van de Nederlandse Vereniging van Bioscopen en Filmtheaters (NVBF), worden alleen doeken/zalen in filmtheaters geteld die aangesloten zijn bij deze brancheorganisatie.</t>
  </si>
  <si>
    <t>Het aantal bioscopen. Omdat de data afkomstig zijn van de Nederlandse Vereniging van Bioscopen en Filmtheaters (NVBF), worden hier alleen bioscopen geteld die aangesloten zijn bij deze brancheorganisatie.</t>
  </si>
  <si>
    <t>Het aantal stoelen in bioscopen. Omdat de data afkomstig zijn van de Nederlandse Vereniging van Bioscopen en Filmtheaters (NVBF), worden hier alleen stoelen in bioscopen geteld die aangesloten zijn bij deze brancheorganisatie.</t>
  </si>
  <si>
    <t>Het aantal doeken/zalen in bioscopen. Omdat de data afkomstig zijn van de Nederlandse Vereniging van Bioscopen en Filmtheaters (NVBF), worden hier alleen doeken/zalen geteld die aangesloten zijn bij deze brancheorganisatie.</t>
  </si>
  <si>
    <t>Het aantal filmfestivals. De data zijn afkomstig uit de Festival Atlas die is samengesteld door Harry van Vliet. Deze biedt een overzicht en analyse van het landschap van film-, food-, kunst- en muziekfestivals in Nederland.</t>
  </si>
  <si>
    <t>Het aantal vestigingen in het LISA-register met SBI-code 4761 ('Winkels in boeken'). Dit is exclusief antiquarische boeken, winkels in tweedehandsboeken en winkels in kranten, tijdschriften en kantoorbehoeften. Voor meer informatie over SBI-codes, zie sbi.cbs.nl.</t>
  </si>
  <si>
    <t>Het aantal antiquariaten, gebaseerd op antiquariaten die geregistreerd zijn door Antiqbook (antiqbook.nl). Deze data zijn door Atlas Research verder aangevuld met antiquariaten die in De Gouden Gids van De Telefoongids (detelefoongids.nl) onder de categorie 'Antiquariaten' genoemd staan.</t>
  </si>
  <si>
    <t>Het aantal (hoofd)vestigingen en servicepunten van bibliotheekorganisaties. Een vestiging wordt door de KB gedefinieerd als 'een locatie waar een collectie aanwezig is en die meer dan 15 uur per week bemand geopend is'. Een servicepunt is 'een locatie waar een collectie aanwezig is en die 5 tot 15 uur per week bemand geopend is'. Bibliotheekbushaltes, afhaalpunten, miniservicepunten en zelfbedieningsbibliotheken (die minder uren per week bemand geopend zijn of waar geen collectie aanwezig is), zijn buiten beschouwing gelaten.</t>
  </si>
  <si>
    <t>Het (grotendeels geregistreerde en deels bijgeschatte) aantal activiteiten dat openbare bibliotheken per provincie organiseren binnen de vijf kernfuncties 'Lezen en literatuur', 'Educatie', 'Kennis en informatie', 'Kunst en cultuur' en 'Ontmoeting en debat'.</t>
  </si>
  <si>
    <t>Het aantal materialen in bezit van openbare bibliotheken. Deze collectie bestaat uit jeugdboeken, boeken voor volwassenen, bladmuziek en audiovisuele materialen (luisterboeken, daisy-roms, cd's, dvd's, games en overige audiovisuele materialen).</t>
  </si>
  <si>
    <t>Het aantal aanbieders van onderwijs op het gebied van dans (exclusief ballet) aan niet-professionele beoefenaars (SBI-code 85521). Hiertoe behoren ook zelfstandige dansleraren.</t>
  </si>
  <si>
    <t>Het aantal voorstellingen en concerten (exclusief clubnachten) per provincie. Hieronder vallen onder andere theater, dans, muziektheater, klassieke muziek en popmuziek. De gebruikte indicatoren zijn afkomstig van de VNPF (PAS), VSCD (TAS), EM-Cultuur, Respons en van de afzonderlijke podia, op basis van eigen dataverzameling door Atlas Research.</t>
  </si>
  <si>
    <t>De publiekscapaciteit van podia met wekelijks aanbod. Dit zijn podia met minstens 40 (i.v.m. 12 weken zomersluiting) voorstellingen en concerten of (i.v.m. tijdelijke sluitingen) minstens 20 voorstellingen en concerten en in één van de voorgaande 4 jaren minstens 40 voorstellingen en concerten. Om tot het overzicht van podia te komen is gebruikgemaakt van data van Atlas Research, VNPF en VSCD.</t>
  </si>
  <si>
    <t>Het aantal zalen in podia met wekelijks aanbod. Dit zijn podia met minstens 40 (i.v.m. 12 weken zomersluiting) voorstellingen en concerten of (i.v.m. tijdelijke sluitingen) minstens 20 voorstellingen en concerten en in één van de voorgaande 4 jaren minstens 40 voorstellingen en concerten. Om tot het overzicht van podia te komen is gebruikgemaakt van data van Atlas Research, VNPF en VSCD.</t>
  </si>
  <si>
    <t>Het aantal podia met wekelijks aanbod. Dit zijn podia met minstens 40 (i.v.m. 12 weken zomersluiting) voorstellingen en concerten of (i.v.m. tijdelijke sluitingen) minstens 20 voorstellingen en concerten en in één van de voorgaande 4 jaren minstens 40 voorstellingen en concerten. Om tot het overzicht van podia te komen is gebruikgemaakt van data van Atlas Research, VNPF en VSCD.</t>
  </si>
  <si>
    <t>Het aantal muziekfestivals, excl. festivals voor klassieke muziek. De data zijn afkomstig uit de Festival Atlas die is samengesteld door Harry van Vliet. Deze biedt een overzicht en analyse van het landschap van film-, food-, kunst- en muziekfestivals in Nederland.</t>
  </si>
  <si>
    <t>Atlas Research en Boekmanstichting, september 2022</t>
  </si>
  <si>
    <t>Participatie</t>
  </si>
  <si>
    <t>-</t>
  </si>
  <si>
    <t>Geldstromen</t>
  </si>
  <si>
    <t>Klik eerst op het groene vlak en vervolgens op het pijltje omlaag om een andere dataweergave te selecteren.</t>
  </si>
  <si>
    <t>Klik eerst op het blauwe vlak en vervolgens op het pijltje omlaag om een andere dataweergave te selecteren.</t>
  </si>
  <si>
    <r>
      <t xml:space="preserve">Deze dataset bevat alle data die gebruikt zijn voor de </t>
    </r>
    <r>
      <rPr>
        <i/>
        <sz val="11"/>
        <color rgb="FF000000"/>
        <rFont val="Calibri"/>
        <family val="2"/>
        <scheme val="minor"/>
      </rPr>
      <t>Regionale Cultuurmonitor, editie 2022</t>
    </r>
    <r>
      <rPr>
        <sz val="11"/>
        <color rgb="FF000000"/>
        <rFont val="Calibri"/>
        <family val="2"/>
        <scheme val="minor"/>
      </rPr>
      <t xml:space="preserve">. Al deze data hebben betrekking op 2019. 
De dataset bestaat - naast dit voorblad - uit de volgende tabbladen:
- </t>
    </r>
    <r>
      <rPr>
        <b/>
        <sz val="11"/>
        <color rgb="FF000000"/>
        <rFont val="Calibri"/>
        <family val="2"/>
        <scheme val="minor"/>
      </rPr>
      <t>Capaciteit:</t>
    </r>
    <r>
      <rPr>
        <sz val="11"/>
        <color rgb="FF000000"/>
        <rFont val="Calibri"/>
        <family val="2"/>
        <scheme val="minor"/>
      </rPr>
      <t xml:space="preserve"> Bevat alle indicatoren die gaan over het cultureel aanbod. Deze data kunnen in drie verschillende weergaven worden getoond: (1) in de originele, absolute waarden, (2) in een ranglijst per provincie, (3) in een </t>
    </r>
    <r>
      <rPr>
        <i/>
        <sz val="11"/>
        <color rgb="FF000000"/>
        <rFont val="Calibri"/>
        <family val="2"/>
        <scheme val="minor"/>
      </rPr>
      <t>relatieve</t>
    </r>
    <r>
      <rPr>
        <sz val="11"/>
        <color rgb="FF000000"/>
        <rFont val="Calibri"/>
        <family val="2"/>
        <scheme val="minor"/>
      </rPr>
      <t xml:space="preserve"> ranglijst per provincie, waarbij getoond wordt hoe het aanbod </t>
    </r>
    <r>
      <rPr>
        <i/>
        <sz val="11"/>
        <color rgb="FF000000"/>
        <rFont val="Calibri"/>
        <family val="2"/>
        <scheme val="minor"/>
      </rPr>
      <t>per inwoner</t>
    </r>
    <r>
      <rPr>
        <sz val="11"/>
        <color rgb="FF000000"/>
        <rFont val="Calibri"/>
        <family val="2"/>
        <scheme val="minor"/>
      </rPr>
      <t xml:space="preserve"> zich per provincie tot de andere provincies verhoudt.
- </t>
    </r>
    <r>
      <rPr>
        <b/>
        <sz val="11"/>
        <color rgb="FF000000"/>
        <rFont val="Calibri"/>
        <family val="2"/>
        <scheme val="minor"/>
      </rPr>
      <t xml:space="preserve">Participatie: </t>
    </r>
    <r>
      <rPr>
        <sz val="11"/>
        <color rgb="FF000000"/>
        <rFont val="Calibri"/>
        <family val="2"/>
        <scheme val="minor"/>
      </rPr>
      <t xml:space="preserve">Bevat alle indicatoren die gaan over bezoek, beoefening en vrijwilligerswerk. De meeste van deze indicatoren zijn beschikbaar in de bovengenoemde drie weergaven. Een uitzondering zijn enkele indicatoren die een aandeel van de bevolking betreffen. Omdat het niet zinvol is deze nogmaals door het aantal inwoners te delen, ontbreekt die weergave bij deze indicatoren.
- </t>
    </r>
    <r>
      <rPr>
        <b/>
        <sz val="11"/>
        <color rgb="FF000000"/>
        <rFont val="Calibri"/>
        <family val="2"/>
        <scheme val="minor"/>
      </rPr>
      <t xml:space="preserve">Geldstromen: </t>
    </r>
    <r>
      <rPr>
        <sz val="11"/>
        <color rgb="FF000000"/>
        <rFont val="Calibri"/>
        <family val="2"/>
        <scheme val="minor"/>
      </rPr>
      <t xml:space="preserve">Bevat alle indicatoren over geldstromen, waaronder subsidies en eigen inkomsten, in drie verschillende weergaven.
- </t>
    </r>
    <r>
      <rPr>
        <b/>
        <sz val="11"/>
        <color rgb="FF000000"/>
        <rFont val="Calibri"/>
        <family val="2"/>
        <scheme val="minor"/>
      </rPr>
      <t xml:space="preserve">Beschrijving per indicator: </t>
    </r>
    <r>
      <rPr>
        <sz val="11"/>
        <color rgb="FF000000"/>
        <rFont val="Calibri"/>
        <family val="2"/>
        <scheme val="minor"/>
      </rPr>
      <t>Bevat een toelichting en bronvermelding voor elk van de opgenomen indicatoren.</t>
    </r>
  </si>
  <si>
    <t>Museumvereniging</t>
  </si>
  <si>
    <t>Het totaal aantal bezoeken aan musea voor beeldende kunst. Dit betreft alleen de bezoekersaantallen van de ruim 450 musea die bij de Museumvereniging zijn aangesloten.</t>
  </si>
  <si>
    <t>Aandeel van de bevolking (16+) dat regelmatig tijd besteedt aan handenarbeid, schilderen, tekenen, boetseren, pottenbakken, etc.</t>
  </si>
  <si>
    <t>Gemiddeld aantal culturele activiteiten per scholier die is aangemeld bij CJP</t>
  </si>
  <si>
    <t>Aandeel van de bevolking (16+) dat regelmatig tijd besteedt aan lezen</t>
  </si>
  <si>
    <t>Aandeel van de bevolking (16+) dat regelmatig tijd besteedt aan het bespelen van een muziekinstrument</t>
  </si>
  <si>
    <t>Aandeel van de bevolking (16+) dat regelmatig tijd besteedt aan toneel, musical of ballet</t>
  </si>
  <si>
    <t>Aandeel van de bevolking (16+) dat regelmatig tijd besteedt aan zingen, zangkoor, zanggroepje</t>
  </si>
  <si>
    <t>Aantal bezoeken aan podium-kunsten</t>
  </si>
  <si>
    <t>Aantal bezoeken aan cultuur-historische en overige musea</t>
  </si>
  <si>
    <t>LISS</t>
  </si>
  <si>
    <t>CJP</t>
  </si>
  <si>
    <t>Het aandeel van de bevolking (ouder dan 16 jaar) dat aangaf in de voorbije twaalf maanden regelmatig tijd te hebben besteed aan handenarbeid, schilderen, tekenen, boetseren, pottenbakken, etc. Dit aandeel is gebaseerd op het LISS-panel: een steekproef onder 5.000 huishoudens.</t>
  </si>
  <si>
    <t>Het aandeel scholieren dat op september van het schooljaar was aangemeld bij CJP, afgezet tegen het totale aantal scholieren dat op 1 oktober bekend was bij DUO.</t>
  </si>
  <si>
    <t>Het gemiddelde aantal culturele activiteiten dat bij het CJP aangemelde scholieren via het CJP ondernamen.</t>
  </si>
  <si>
    <t xml:space="preserve">Het aantal personen dat zich inzet als vrijwilliger bij een museum. </t>
  </si>
  <si>
    <t>Het totaal aantal bezoeken aan cultuurhistorische en overige musea. Dit betreft alleen de bezoekersaantallen van de ruim 450 musea die bij de Museumvereniging zijn aangesloten.</t>
  </si>
  <si>
    <t>Het aantal bezoeken aan alle bioscopen en filmtheaters.</t>
  </si>
  <si>
    <t>Het aantal bezoeken aan openbare bibliotheken. Deze data zijn grotendeels gebaseerd op tellingen door telpoortjes, en bijgeschat voor vestigingen zonder telpoortjes.</t>
  </si>
  <si>
    <t>CB</t>
  </si>
  <si>
    <t>Het aantal uitleningen (exclusief verlengingen) van fysieke boeken en andere fysieke materialen (zoals cd’s, dvd’s of bladmuziek) door bibliotheken.</t>
  </si>
  <si>
    <t>Het totaal van jeugdleden (t/m 17 jaar) en volwassen leden (vanaf 18 jaar) van openbare bibliotheken.</t>
  </si>
  <si>
    <t>Het aantal personen dat zich inzet als vrijwilliger bij een openbare bibliotheek.</t>
  </si>
  <si>
    <t>Het aandeel van de bevolking (ouder dan 16 jaar) per provincie dat aangaf in de voorbije twaalf maanden regelmatig tijd te hebben besteed aan lezen. Dit aandeel is gebaseerd op het LISS-panel: een steekproef onder 5.000 huishoudens.</t>
  </si>
  <si>
    <t>Het aantal boeken (exclusief non-boeken en retourzendingen) dat aan boekwinkels is geleverd door CB, de grootste logistieke dienstverlener op het gebied van boeken in Nederland. Het betreft hierbij boeken die door boekwinkels zijn ingekocht, waarmee dit een indicatie geeft van het daadwerkelijk aantal verkochte boeken.</t>
  </si>
  <si>
    <t>Het aantal bezoeken aan podiumkunsten, op basis van TAS (VSCD), PAS (VNPF), jaarverslagen van de podia plus eigen aanvullend onderzoek door Atlas Research. Voor een deel van de podia zijn de bezoekaantallen bijgeschat o.b.v. capaciteit van de podia, om te voorkomen dat er een regionale bias ontstaat van podia met ontbrekende gegevens.</t>
  </si>
  <si>
    <t>Het aantal door vrijwilligers ingevulde fte in de podiumkunsten, op basis van TAS (VSCD), PAS (VNPF), jaarverslagen van de podia plus eigen aanvullend onderzoek door Atlas Research. Voor de podia die niet vallen onder de VSCD of VNPF is de omvang van vrijwilligerswerk zo veel mogelijk bepaald aan de hand van jaarverslagen. Wanneer alleen het aantal vrijwilligers bekend is, is dit omgerekend naar fte op basis van het gemiddelde fte per vrijwilliger in de data van TAS en PAS. Voor een deel van de podia is het aantal vrijwilligers geschat op basis van het aantal uitvoeringen en het soort podium. Voor een deel van de VSCD-podia is bij ontbrekende data geïmputeerd met de mediaan fte vrijwilligers van VSCD-podia. Het bijschatten en imputeren van missende data is gedaan om te voorkomen dat er een regionale bias ontstaat van podia met ontbrekende gegevens.</t>
  </si>
  <si>
    <t>Het aandeel van de bevolking (ouder dan 16 jaar) dat aangaf in de voorbije twaalf maanden regelmatig tijd te hebben besteed aan het bespelen van een muziekinstrument. Dit aandeel is gebaseerd op het LISS-panel: een steekproef onder 5.000 huishoudens.</t>
  </si>
  <si>
    <t>Het aandeel van de bevolking (ouder dan 16 jaar) dat aangaf in de voorbije twaalf maanden regelmatig tijd te hebben besteed aan toneel, musical of ballet. Dit aandeel is gebaseerd op het LISS-panel: een steekproef onder 5.000 huishoudens.</t>
  </si>
  <si>
    <t>Het aandeel van de bevolking (ouder dan 16 jaar) per provincie dat aangaf in de voorbije twaalf maanden regelmatig tijd te hebben besteed aan zingen, een koor of een zanggroep(je). Dit aandeel is gebaseerd op het LISS-panel: een steekproef onder 5.000 huishoudens.</t>
  </si>
  <si>
    <t>De totale cultuurlasten van gemeenten voor het taakveld ‘Beeldende kunst en vormgeving’. Hieronder vallen accommodaties voor beeldende kunst (excl. musea en expositieruimten voor niet-hedendaagse kunst, incl. broedplaatsen, ateliers, presentatie-instellingen, centra voor professionele beeldende kunst, artotheken en kunstuitleencentra), subsidies voor professionele beeldend kunstenaars en projecten, kunstaankopen, subsidies aan verenigingen voor amateurkunstbeoefening, subsidies aan cultuuruitingen op het gebied van architectuur, vormgeving en mode, culturele manifestaties en overkoepelende organen voor kunstbeoefening. Wanneer gegevens van een gemeente ontbraken, zijn deze door het CBS bijgeraamd.</t>
  </si>
  <si>
    <t>De totale cultuurlasten van provincies voor het taakveld ‘Beeldende kunst en vormgeving’. Hieronder vallen lasten ter bevordering van beeldende kunst en subsidies aan verenigingen voor amateurkunstbeoefening in de beeldende kunst. Wanneer gegevens van een provincie ontbraken, zijn deze door het CBS bijgeraamd.</t>
  </si>
  <si>
    <t>De totale cultuurlasten van gemeenten voor het taakveld ‘Kunst- en cultuureducatie’. Hieronder vallen kunstzinnige vorming, cultuureducatie en het bevorderen van een educatief aanbod. Wanneer gegevens van een gemeente ontbraken, zijn deze door het CBS bijgeraamd.</t>
  </si>
  <si>
    <t>De totale cultuurlasten van provincies voor het taakveld ‘Kunst- en cultuureducatie’. Hieronder vallen lasten ter bevordering van beeldende kunst, muziek, dans en toneel, en subsidies aan verenigingen voor amateurkunstbeoefening. Wanneer gegevens van een provincie ontbraken, zijn deze door het CBS bijgeraamd.</t>
  </si>
  <si>
    <t xml:space="preserve">De eigen inkomsten van de ruim 450 musea die bij de Museumvereniging zijn aangesloten. Onder eigen inkomsten vallen inkomsten uit entree, horeca en winkel, sponsoring, overige activiteiten, private fondsen en giften. </t>
  </si>
  <si>
    <t>De totale cultuurlasten van gemeenten voor het taakveld ‘Musea’. Hieronder vallen musea en exposities, inclusief verzamelingen en expositieruimten, exclusief actuele beeldende kunst. Wanneer gegevens van een gemeente ontbraken, zijn deze door het CBS bijgeraamd.</t>
  </si>
  <si>
    <t>De totale cultuurlasten van provincies voor het taakveld ‘Musea’. Hieronder vallen musea en (waar van toepassing) het behouden, wetenschappelijk onderzoek en presenteren van kunst en cultuur. Wanneer gegevens van een provincie ontbraken, zijn deze door het CBS bijgeraamd.</t>
  </si>
  <si>
    <t>De totale cultuurlasten van gemeenten voor het taakveld ‘Historische archieven’. Wanneer gegevens van een gemeente ontbraken, zijn deze door het CBS bijgeraamd.</t>
  </si>
  <si>
    <t>De totale cultuurlasten van gemeenten voor het taakveld ‘Cultureel erfgoed’. Hieronder vallen historische gebouwen, beschermde stads- en dorpsgezichten, objecten met historische waarde in de publieke ruimte (incl. industrieel erfgoed); subsidie, beheer, onderhoud, toezicht en handhaving van cultureel erfgoed (waaronder immaterieel erfgoed, archeologische monumenten en terreinen); het (digitaal) zichtbaar maken van cultuurhistorische waarden; en erfgoedbeoefening, erfgoedorganisaties, oudheidkundige kringen en verenigingen. Wanneer gegevens van een gemeente ontbraken, zijn deze door het CBS bijgeraamd.</t>
  </si>
  <si>
    <t>De totale cultuurlasten van provincies voor het taakveld ‘Cultureel erfgoed’. Hieronder valt letterkunde en talen (waaronder het Fries) en de instandhouding, restauratie en herbestemming van monumenten. Wanneer gegevens van een provincie ontbraken, zijn deze door het CBS bijgeraamd.</t>
  </si>
  <si>
    <t>De totale cultuurlasten van de provincies voor het taakveld ‘Historische archieven’. Hieronder valt het behouden, wetenschappelijk onderzoek en presenteren van kunst en cultuur. Wanneer gegevens van een provincie ontbraken, zijn deze door het CBS bijgeraamd.</t>
  </si>
  <si>
    <t>De bruto recette van alle bioscopen en filmtheaters.</t>
  </si>
  <si>
    <t>De totale cultuurlasten van gemeenten voor het taakveld ‘Film en video’. Hieronder vallen subsidies aan cultuuruitingen op het gebied van film en video (waaronder bioscopen, filmtheaters en filmhuizen) en subsidies aan verenigingen voor amateurkunstbeoefening op het gebied van film en video. Wanneer gegevens van een gemeente ontbraken, zijn deze door het CBS bijgeraamd.</t>
  </si>
  <si>
    <t>De totale cultuurlasten van provincies voor het taakveld ‘Film en video’. Hieronder vallen lasten ter bevordering van film en video en subsidies aan verenigingen voor amateurkunstbeoefening op het gebied van film en video. Wanneer gegevens van een provincie ontbraken, zijn deze door het CBS bijgeraamd.</t>
  </si>
  <si>
    <t>De totale cultuurlasten van gemeenten voor het taakveld ‘Lokale pers en omroep’. Wanneer gegevens van een gemeente ontbraken, zijn deze door het CBS bijgeraamd.</t>
  </si>
  <si>
    <t>De totale cultuurlasten van provincies voor het taakveld ‘Lokale pers en omroep’. Wanneer gegevens van een provincie ontbraken, zijn deze door het CBS bijgeraamd.</t>
  </si>
  <si>
    <t>De totale cultuurlasten van gemeenten voor de zorg voor fysieke en elektronische cultuurdragers, exclusief de bijdragen aan bibliotheken en lokale pers en omroep. Wanneer gegevens van een gemeente ontbraken, zijn deze door het CBS bijgeraamd.</t>
  </si>
  <si>
    <t>De marktwaarde van de boeken (exclusief non-boeken en retourzendingen) die aan boekwinkels zijn geleverd door CB, de grootste logistieke dienstverlener op het gebied van boeken in Nederland. Het betreft hierbij boeken die door boekwinkels zijn ingekocht, waarmee dit een indicatie geeft van het daadwerkelijk aantal verkochte boeken en de marktwaarde hiervan.</t>
  </si>
  <si>
    <t>Het totaal van subsidies ontvangen door openbare bibliotheken. Deze bestaan voor verreweg het grootste deel uit subsidies van gemeenten, en verder uit subsidies van provincies en overige subsidies.</t>
  </si>
  <si>
    <t>De eigen inkomsten van openbare bibliotheken. Deze inkomsten zijn geoperationaliseerd als de totale baten minus de baten uit subsidies en bijdragen. Deze indicator omvat daarmee inkomsten uit gebruikers, inkomsten uit specifieke dienstverlening en overige baten.</t>
  </si>
  <si>
    <t>De totale cultuurlasten van gemeenten voor het taakveld ‘Bibliotheken’. Wanneer gegevens van een gemeente ontbraken, zijn deze door het CBS bijgeraamd</t>
  </si>
  <si>
    <t>De totale cultuurlasten van provincies voor het taakveld ‘Bibliotheken’. Hieronder valt de bijdrage aan de provinciale ondersteuningsinstelling voor bibliotheken. Wanneer gegevens van een provincie ontbraken, zijn deze door het CBS bijgeraamd.</t>
  </si>
  <si>
    <t>De eigen inkomsten van podia, waaronder inkomsten uit kaartverkoop en horeca, inkomsten van sponsors en inkomsten uit andere private middelen. De eigen inkomsten zijn voor elk podium berekend door de inkomsten uit subsidies af te trekken van de totale inkomsten. Deze gegevens komen uit PAS (VNPF), TAS (VSCD) en jaarverslagen van de podia. Voor een deel van de podia zijn de eigen inkomsten bijgeschat op basis van het aantal bezoekers, om te voorkomen dat er een regionale bias ontstaat van podia met ontbrekende gegevens.</t>
  </si>
  <si>
    <t>De totale cultuurlasten van gemeenten voor het taakveld ‘Podiumkunsten’. Hieronder vallen subsidies voor podia, subsidies voor professionele gezelschappen, subsidies aan verenigingen voor amateurkunstbeoefening, culturele manifestaties en overkoepelende organen voor (podium)kunstbeoefening. Wanneer gegevens van een gemeente ontbraken, zijn deze door het CBS bijgeraamd.</t>
  </si>
  <si>
    <t>De totale cultuurlasten van provincies voor het taakveld ‘Podiumkunsten’. Hieronder vallen lasten ter bevordering van de podiumkunsten en subsidies aan verenigingen voor amateurkunstbeoefening in de podiumkunsten. Wanneer gegevens van een provincie ontbraken, zijn deze door het CBS bijgeraamd.</t>
  </si>
  <si>
    <t>OCW</t>
  </si>
  <si>
    <t>Het totaalbedrag van meerjarige subsidies die culturele organisaties ontvingen van het Fonds Podiumkunsten, Stimuleringsfonds Creatieve Industrie, Mondriaan Fonds, Nederlands Filmfonds, Nederlands Letterenfonds en Fonds voor Cultuurparticipatie.</t>
  </si>
  <si>
    <t>De totale cultuurlasten van gemeenten voor vormen van cultuurparticipatie, -productie en -participatie die niet vallen onder de taakvelden ‘Podiumkunsten’, ‘Beeldende kunst en vormgeving’, ‘Kunst- en cultuureducatie’ of ‘Film en video’. Wanneer gegevens van een gemeente ontbraken, zijn deze door het CBS bijgeraamd.</t>
  </si>
  <si>
    <t>De totale cultuurlasten van provincies die niet vallen onder de hoofdtaakvelden ‘Cultuurpresentatie, cultuurproductie en cultuurparticipatie’, ‘Musea’, ‘Cultureel erfgoed’ en ‘Media’. Wanneer gegevens van een provincie ontbraken, zijn deze door het CBS bijgeraamd.</t>
  </si>
  <si>
    <t>Aandeel van de bevolking (16+) dat regelmatig tijd besteedt aan handen-arbeid, schilderen, tekenen, boetseren, pottenbakken, etc. (%)</t>
  </si>
  <si>
    <t>Aandeel scholieren dat is aangemeld bij CJP (%)</t>
  </si>
  <si>
    <t>Aandeel van de bevolking (16+) dat regelmatig tijd besteedt aan lezen (%)</t>
  </si>
  <si>
    <t>Aandeel van de bevolking (16+) dat regelmatig tijd besteedt aan het bespelen van een muziekinstrument (%)</t>
  </si>
  <si>
    <t>Aandeel van de bevolking (16+) dat regelmatig tijd besteedt aan toneel, musical of ballet (%)</t>
  </si>
  <si>
    <t>Aandeel van de bevolking (16+) dat regelmatig tijd besteedt aan zingen, zangkoor, zanggroepje (%)</t>
  </si>
  <si>
    <t>Meerjarige subsidies verstrekt door rijkscultuur-fondsen</t>
  </si>
  <si>
    <r>
      <t xml:space="preserve">Regionale Cultuurmonitor
</t>
    </r>
    <r>
      <rPr>
        <b/>
        <sz val="12"/>
        <color theme="9"/>
        <rFont val="Calibri"/>
        <family val="2"/>
        <scheme val="minor"/>
      </rPr>
      <t>Editie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</si>
</sst>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
    <numFmt numFmtId="167" formatCode="#,##0.0"/>
  </numFmts>
  <fonts count="15" x14ac:knownFonts="1">
    <font>
      <sz val="11"/>
      <color rgb="FF000000"/>
      <name val="Calibri"/>
      <family val="2"/>
      <scheme val="minor"/>
    </font>
    <font>
      <sz val="11"/>
      <color theme="1"/>
      <name val="Calibri"/>
      <family val="2"/>
      <scheme val="minor"/>
    </font>
    <font>
      <sz val="11"/>
      <color theme="0"/>
      <name val="Calibri"/>
      <family val="2"/>
      <scheme val="minor"/>
    </font>
    <font>
      <b/>
      <sz val="16"/>
      <color rgb="FF000000"/>
      <name val="Calibri"/>
      <family val="2"/>
      <scheme val="minor"/>
    </font>
    <font>
      <b/>
      <sz val="18"/>
      <color rgb="FF000000"/>
      <name val="Calibri"/>
      <family val="2"/>
      <scheme val="minor"/>
    </font>
    <font>
      <b/>
      <sz val="12"/>
      <color rgb="FF000000"/>
      <name val="Calibri"/>
      <family val="2"/>
      <scheme val="minor"/>
    </font>
    <font>
      <sz val="10"/>
      <color rgb="FF000000"/>
      <name val="Calibri"/>
      <family val="2"/>
      <scheme val="minor"/>
    </font>
    <font>
      <i/>
      <sz val="11"/>
      <color rgb="FF000000"/>
      <name val="Calibri"/>
      <family val="2"/>
      <scheme val="minor"/>
    </font>
    <font>
      <b/>
      <sz val="11"/>
      <color rgb="FF000000"/>
      <name val="Calibri"/>
      <family val="2"/>
      <scheme val="minor"/>
    </font>
    <font>
      <sz val="10"/>
      <color rgb="FF000000"/>
      <name val="Calibri"/>
      <family val="2"/>
    </font>
    <font>
      <sz val="10"/>
      <name val="Calibri"/>
      <family val="2"/>
      <scheme val="minor"/>
    </font>
    <font>
      <sz val="8"/>
      <color rgb="FF000000"/>
      <name val="Calibri"/>
      <family val="2"/>
      <scheme val="minor"/>
    </font>
    <font>
      <b/>
      <sz val="8"/>
      <color theme="1"/>
      <name val="Calibri"/>
      <family val="2"/>
      <scheme val="minor"/>
    </font>
    <font>
      <b/>
      <sz val="16"/>
      <color theme="9"/>
      <name val="Calibri"/>
      <family val="2"/>
      <scheme val="minor"/>
    </font>
    <font>
      <b/>
      <sz val="12"/>
      <color theme="9"/>
      <name val="Calibri"/>
      <family val="2"/>
      <scheme val="minor"/>
    </font>
  </fonts>
  <fills count="9">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4" fillId="0" borderId="0" xfId="0" applyFont="1"/>
    <xf numFmtId="0" fontId="5" fillId="0" borderId="0" xfId="0" applyFont="1"/>
    <xf numFmtId="0" fontId="0" fillId="2" borderId="1" xfId="0" applyFill="1" applyBorder="1"/>
    <xf numFmtId="0" fontId="6" fillId="0" borderId="0" xfId="0" applyFont="1"/>
    <xf numFmtId="0" fontId="6" fillId="2" borderId="0" xfId="0" applyFont="1" applyFill="1" applyAlignment="1">
      <alignment vertical="center" wrapText="1"/>
    </xf>
    <xf numFmtId="0" fontId="0" fillId="0" borderId="0" xfId="0" applyFill="1" applyAlignment="1">
      <alignment vertical="center" wrapText="1"/>
    </xf>
    <xf numFmtId="0" fontId="6" fillId="3" borderId="0" xfId="0" applyFont="1" applyFill="1"/>
    <xf numFmtId="3" fontId="0" fillId="0" borderId="0" xfId="0" applyNumberFormat="1"/>
    <xf numFmtId="3" fontId="6" fillId="3" borderId="0" xfId="0" applyNumberFormat="1" applyFont="1" applyFill="1"/>
    <xf numFmtId="3" fontId="6" fillId="0" borderId="0" xfId="0" applyNumberFormat="1" applyFont="1"/>
    <xf numFmtId="164" fontId="0" fillId="0" borderId="0" xfId="0" applyNumberFormat="1"/>
    <xf numFmtId="0" fontId="2" fillId="0" borderId="0" xfId="0" applyFont="1"/>
    <xf numFmtId="3" fontId="6" fillId="0" borderId="0" xfId="0" applyNumberFormat="1" applyFont="1" applyFill="1"/>
    <xf numFmtId="0" fontId="7" fillId="0" borderId="0" xfId="0" applyFont="1"/>
    <xf numFmtId="0" fontId="6" fillId="0" borderId="0" xfId="0" applyFont="1" applyAlignment="1">
      <alignment wrapText="1"/>
    </xf>
    <xf numFmtId="0" fontId="6" fillId="0" borderId="0" xfId="0" applyFont="1" applyAlignment="1">
      <alignment horizontal="left" vertical="center" wrapText="1"/>
    </xf>
    <xf numFmtId="0" fontId="5" fillId="2" borderId="0" xfId="0" applyFont="1" applyFill="1" applyAlignment="1">
      <alignment horizontal="left" vertical="center" wrapText="1"/>
    </xf>
    <xf numFmtId="0" fontId="0" fillId="4" borderId="0" xfId="0" applyFill="1"/>
    <xf numFmtId="0" fontId="0" fillId="4" borderId="0" xfId="0" applyFill="1" applyAlignment="1">
      <alignment horizontal="left" vertical="top" wrapText="1"/>
    </xf>
    <xf numFmtId="0" fontId="7" fillId="4" borderId="0" xfId="0" applyFont="1" applyFill="1" applyAlignment="1">
      <alignment horizontal="left" vertical="center"/>
    </xf>
    <xf numFmtId="0" fontId="7" fillId="0" borderId="0" xfId="0" applyFont="1" applyAlignment="1">
      <alignment horizontal="left" wrapText="1"/>
    </xf>
    <xf numFmtId="0" fontId="3" fillId="2" borderId="0" xfId="0" applyFont="1" applyFill="1" applyAlignment="1">
      <alignment horizontal="left" vertical="center"/>
    </xf>
    <xf numFmtId="0" fontId="0" fillId="0" borderId="0" xfId="0" applyFill="1"/>
    <xf numFmtId="0" fontId="0" fillId="5" borderId="1" xfId="0" applyFill="1" applyBorder="1"/>
    <xf numFmtId="0" fontId="6" fillId="6" borderId="0" xfId="0" applyFont="1" applyFill="1"/>
    <xf numFmtId="165" fontId="0" fillId="0" borderId="0" xfId="0" applyNumberFormat="1" applyFill="1"/>
    <xf numFmtId="0" fontId="1" fillId="0" borderId="0" xfId="0" applyFont="1" applyFill="1"/>
    <xf numFmtId="0" fontId="0" fillId="0" borderId="0" xfId="0" applyFill="1" applyAlignment="1">
      <alignment horizontal="right"/>
    </xf>
    <xf numFmtId="10" fontId="0" fillId="0" borderId="0" xfId="0" applyNumberFormat="1" applyFill="1" applyAlignment="1">
      <alignment horizontal="right"/>
    </xf>
    <xf numFmtId="3" fontId="6" fillId="6" borderId="0" xfId="0" applyNumberFormat="1" applyFont="1" applyFill="1" applyAlignment="1">
      <alignment horizontal="right"/>
    </xf>
    <xf numFmtId="165" fontId="6" fillId="6" borderId="0" xfId="0" applyNumberFormat="1" applyFont="1" applyFill="1" applyAlignment="1">
      <alignment horizontal="right"/>
    </xf>
    <xf numFmtId="3" fontId="6" fillId="0" borderId="0" xfId="0" applyNumberFormat="1" applyFont="1" applyAlignment="1">
      <alignment horizontal="right"/>
    </xf>
    <xf numFmtId="3" fontId="6" fillId="0" borderId="0" xfId="0" applyNumberFormat="1" applyFont="1" applyFill="1" applyAlignment="1">
      <alignment horizontal="right"/>
    </xf>
    <xf numFmtId="165" fontId="6" fillId="0" borderId="0" xfId="0" applyNumberFormat="1" applyFont="1" applyAlignment="1">
      <alignment horizontal="right"/>
    </xf>
    <xf numFmtId="167" fontId="6" fillId="6" borderId="0" xfId="0" applyNumberFormat="1" applyFont="1" applyFill="1" applyAlignment="1">
      <alignment horizontal="right"/>
    </xf>
    <xf numFmtId="167" fontId="6" fillId="0" borderId="0" xfId="0" applyNumberFormat="1" applyFont="1" applyAlignment="1">
      <alignment horizontal="right"/>
    </xf>
    <xf numFmtId="0" fontId="3" fillId="5" borderId="0" xfId="0" applyFont="1" applyFill="1" applyAlignment="1">
      <alignment horizontal="left" vertical="center"/>
    </xf>
    <xf numFmtId="0" fontId="5" fillId="5" borderId="0" xfId="0" applyFont="1" applyFill="1" applyAlignment="1">
      <alignment horizontal="left" vertical="center" wrapText="1"/>
    </xf>
    <xf numFmtId="0" fontId="0" fillId="7" borderId="1" xfId="0" applyFill="1" applyBorder="1"/>
    <xf numFmtId="3" fontId="9" fillId="0" borderId="0" xfId="0" applyNumberFormat="1" applyFont="1"/>
    <xf numFmtId="0" fontId="6" fillId="7" borderId="0" xfId="0" applyFont="1" applyFill="1" applyAlignment="1">
      <alignment vertical="center" wrapText="1"/>
    </xf>
    <xf numFmtId="0" fontId="6" fillId="8" borderId="0" xfId="0" applyFont="1" applyFill="1"/>
    <xf numFmtId="3" fontId="6" fillId="8" borderId="0" xfId="0" applyNumberFormat="1" applyFont="1" applyFill="1"/>
    <xf numFmtId="3" fontId="9" fillId="8" borderId="0" xfId="0" applyNumberFormat="1" applyFont="1" applyFill="1"/>
    <xf numFmtId="0" fontId="6" fillId="0" borderId="0" xfId="0" applyFont="1" applyAlignment="1">
      <alignment vertical="center" wrapText="1"/>
    </xf>
    <xf numFmtId="0" fontId="10" fillId="0" borderId="0" xfId="0" applyFont="1" applyAlignment="1">
      <alignment horizontal="left" vertical="center" wrapText="1"/>
    </xf>
    <xf numFmtId="0" fontId="3" fillId="7" borderId="0" xfId="0" applyFont="1" applyFill="1" applyAlignment="1">
      <alignment horizontal="left" vertical="center"/>
    </xf>
    <xf numFmtId="0" fontId="5" fillId="7" borderId="0" xfId="0" applyFont="1" applyFill="1" applyAlignment="1">
      <alignment horizontal="left" vertical="center" wrapText="1"/>
    </xf>
    <xf numFmtId="0" fontId="0" fillId="0" borderId="0" xfId="0" applyAlignment="1">
      <alignment horizontal="left" vertical="center"/>
    </xf>
    <xf numFmtId="0" fontId="11" fillId="5" borderId="0" xfId="0" applyFont="1" applyFill="1" applyAlignment="1">
      <alignment vertical="center" wrapText="1"/>
    </xf>
    <xf numFmtId="0" fontId="11" fillId="2" borderId="0" xfId="0" applyFont="1" applyFill="1" applyAlignment="1">
      <alignment vertical="center" wrapText="1"/>
    </xf>
    <xf numFmtId="0" fontId="6" fillId="0" borderId="0" xfId="0" applyFont="1" applyFill="1" applyAlignment="1">
      <alignment horizontal="left" vertical="center" wrapText="1"/>
    </xf>
    <xf numFmtId="0" fontId="12" fillId="0" borderId="0" xfId="0" applyFont="1" applyFill="1" applyBorder="1" applyAlignment="1">
      <alignment vertical="center" wrapText="1"/>
    </xf>
    <xf numFmtId="0" fontId="11" fillId="7" borderId="0" xfId="0" applyFont="1" applyFill="1" applyAlignment="1">
      <alignment vertical="center" wrapText="1"/>
    </xf>
    <xf numFmtId="0" fontId="13" fillId="4" borderId="0" xfId="0" applyFont="1" applyFill="1" applyAlignment="1">
      <alignment horizontal="left" vertical="top" wrapText="1"/>
    </xf>
    <xf numFmtId="0" fontId="13" fillId="4" borderId="0" xfId="0" applyFont="1" applyFill="1" applyAlignment="1">
      <alignment horizontal="left" vertical="top"/>
    </xf>
  </cellXfs>
  <cellStyles count="1">
    <cellStyle name="Standaard" xfId="0" builtinId="0"/>
  </cellStyles>
  <dxfs count="152">
    <dxf>
      <font>
        <b val="0"/>
        <i val="0"/>
        <strike val="0"/>
        <condense val="0"/>
        <extend val="0"/>
        <outline val="0"/>
        <shadow val="0"/>
        <u val="none"/>
        <vertAlign val="baseline"/>
        <sz val="10"/>
        <color rgb="FF000000"/>
        <name val="Calibri"/>
        <family val="2"/>
        <scheme val="minor"/>
      </font>
      <numFmt numFmtId="3" formatCode="#,##0"/>
    </dxf>
    <dxf>
      <numFmt numFmtId="3" formatCode="#,##0"/>
    </dxf>
    <dxf>
      <font>
        <strike val="0"/>
        <outline val="0"/>
        <shadow val="0"/>
        <u val="none"/>
        <vertAlign val="baseline"/>
        <sz val="8"/>
        <color rgb="FF000000"/>
        <name val="Calibri"/>
        <family val="2"/>
        <scheme val="minor"/>
      </font>
      <fill>
        <patternFill patternType="solid">
          <fgColor indexed="64"/>
          <bgColor theme="6"/>
        </patternFill>
      </fill>
      <alignment horizontal="general" vertical="center" textRotation="0" wrapText="1" indent="0" justifyLastLine="0" shrinkToFit="0" readingOrder="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fill>
        <patternFill patternType="solid">
          <fgColor indexed="64"/>
          <bgColor theme="5"/>
        </patternFill>
      </fill>
      <alignment horizontal="general" vertical="center" textRotation="0" wrapText="1" indent="0" justifyLastLine="0" shrinkToFit="0" readingOrder="0"/>
    </dxf>
    <dxf>
      <font>
        <strike val="0"/>
        <outline val="0"/>
        <shadow val="0"/>
        <u val="none"/>
        <vertAlign val="baseline"/>
        <sz val="10"/>
        <color rgb="FF000000"/>
        <name val="Calibri"/>
        <family val="2"/>
        <scheme val="none"/>
      </font>
      <numFmt numFmtId="3" formatCode="#,##0"/>
    </dxf>
    <dxf>
      <font>
        <strike val="0"/>
        <outline val="0"/>
        <shadow val="0"/>
        <u val="none"/>
        <vertAlign val="baseline"/>
        <sz val="10"/>
        <color rgb="FF000000"/>
        <name val="Calibri"/>
        <family val="2"/>
        <scheme val="none"/>
      </font>
      <numFmt numFmtId="3" formatCode="#,##0"/>
    </dxf>
    <dxf>
      <font>
        <strike val="0"/>
        <outline val="0"/>
        <shadow val="0"/>
        <u val="none"/>
        <vertAlign val="baseline"/>
        <sz val="10"/>
        <color rgb="FF000000"/>
        <name val="Calibri"/>
        <family val="2"/>
        <scheme val="none"/>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dxf>
    <dxf>
      <font>
        <strike val="0"/>
        <outline val="0"/>
        <shadow val="0"/>
        <u val="none"/>
        <vertAlign val="baseline"/>
        <sz val="10"/>
        <color rgb="FF000000"/>
        <name val="Calibri"/>
        <family val="2"/>
        <scheme val="none"/>
      </font>
    </dxf>
    <dxf>
      <numFmt numFmtId="0" formatCode="Genera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5"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5"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5"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7"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7"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7"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167" formatCode="#,##0.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color rgb="FF000000"/>
        <name val="Calibri"/>
        <family val="2"/>
        <scheme val="minor"/>
      </font>
    </dxf>
    <dxf>
      <numFmt numFmtId="14" formatCode="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numFmt numFmtId="165" formatCode="0.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0"/>
        <color rgb="FF000000"/>
        <name val="Calibri"/>
        <family val="2"/>
        <scheme val="none"/>
      </fon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4" formatCode="0.000000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numFmt numFmtId="3" formatCode="#,##0"/>
    </dxf>
    <dxf>
      <font>
        <strike val="0"/>
        <outline val="0"/>
        <shadow val="0"/>
        <u val="none"/>
        <vertAlign val="baseline"/>
        <sz val="10"/>
        <color rgb="FF000000"/>
        <name val="Calibri"/>
        <family val="2"/>
        <scheme val="minor"/>
      </font>
    </dxf>
    <dxf>
      <font>
        <strike val="0"/>
        <outline val="0"/>
        <shadow val="0"/>
        <u val="none"/>
        <vertAlign val="baseline"/>
        <sz val="10"/>
        <color rgb="FF000000"/>
        <name val="Calibri"/>
        <family val="2"/>
        <scheme val="minor"/>
      </font>
    </dxf>
    <dxf>
      <font>
        <strike val="0"/>
        <outline val="0"/>
        <shadow val="0"/>
        <u val="none"/>
        <vertAlign val="baseline"/>
        <sz val="10"/>
        <color rgb="FF000000"/>
        <name val="Calibri"/>
        <family val="2"/>
        <scheme val="minor"/>
      </font>
      <fill>
        <patternFill patternType="solid">
          <fgColor indexed="64"/>
          <bgColor theme="7"/>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2FB8E7-AEDC-4322-BCB7-5FFE71762EF7}" name="Table32" displayName="Table32" ref="A6:AB18" totalsRowShown="0" headerRowDxfId="151" dataDxfId="150">
  <tableColumns count="28">
    <tableColumn id="1" xr3:uid="{5909EB53-57EC-4062-A752-7993694F2181}" name="Provincie" dataDxfId="149"/>
    <tableColumn id="2" xr3:uid="{D9D041D5-9F3C-4785-BFCA-1920EDEB1401}" name="Inwoners" dataDxfId="148"/>
    <tableColumn id="3" xr3:uid="{50E0616C-EA65-4AFF-8353-37D34F7F6705}" name="Aantal galerieën" dataDxfId="147">
      <calculatedColumnFormula>IF($B$3="Absolute waarden",Cap_Abs!C2,IF($B$3="Rang absolute waarden",RANK(Cap_Abs!C2,Cap_Abs!C$2:'Cap_Abs'!C$13),IF($B$3="Rang per inwoner",RANK(Cap_Rel!C2,Cap_Rel!C$2:'Cap_Rel'!C$13),Cap_Abs!C2)))</calculatedColumnFormula>
    </tableColumn>
    <tableColumn id="4" xr3:uid="{8C71396B-FB1C-4135-B53F-6E35BA689E7C}" name="Aantal musea beeldende kunst" dataDxfId="146">
      <calculatedColumnFormula>IF($B$3="Absolute waarden",Cap_Abs!D2,IF($B$3="Rang absolute waarden",RANK(Cap_Abs!D2,Cap_Abs!D$2:'Cap_Abs'!D$13),IF($B$3="Rang per inwoner",RANK(Cap_Rel!D2,Cap_Rel!D$2:'Cap_Rel'!D$13),Cap_Abs!D2)))</calculatedColumnFormula>
    </tableColumn>
    <tableColumn id="5" xr3:uid="{07488D03-EEAB-4A7B-BA38-DB4665D52B9E}" name="Aantal zzp’ers en bedrijven voor cultuureducatie" dataDxfId="145">
      <calculatedColumnFormula>IF($B$3="Absolute waarden",Cap_Abs!E2,IF($B$3="Rang absolute waarden",RANK(Cap_Abs!E2,Cap_Abs!E$2:'Cap_Abs'!E$13),IF($B$3="Rang per inwoner",RANK(Cap_Rel!E2,Cap_Rel!E$2:'Cap_Rel'!E$13),Cap_Abs!E2)))</calculatedColumnFormula>
    </tableColumn>
    <tableColumn id="28" xr3:uid="{EDF3CB45-0285-4138-8D0E-4B93F7D41453}" name="Aantal dansscholen" dataDxfId="0">
      <calculatedColumnFormula>IF($B$3="Absolute waarden",Cap_Abs!F2,IF($B$3="Rang absolute waarden",RANK(Cap_Abs!F2,Cap_Abs!F$2:'Cap_Abs'!F$13),IF($B$3="Rang per inwoner",RANK(Cap_Rel!F2,Cap_Rel!F$2:'Cap_Rel'!F$13),Cap_Abs!F2)))</calculatedColumnFormula>
    </tableColumn>
    <tableColumn id="6" xr3:uid="{410EAF2A-0D31-4DB7-B9B9-9A7C1EE19C59}" name="Aantal gebouwde rijksmonumenten" dataDxfId="144">
      <calculatedColumnFormula>IF($B$3="Absolute waarden",Cap_Abs!G2,IF($B$3="Rang absolute waarden",RANK(Cap_Abs!G2,Cap_Abs!G$2:'Cap_Abs'!G$13),IF($B$3="Rang per inwoner",RANK(Cap_Rel!G2,Cap_Rel!G$2:'Cap_Rel'!G$13),Cap_Abs!G2)))</calculatedColumnFormula>
    </tableColumn>
    <tableColumn id="7" xr3:uid="{E6CB7856-35C4-4F26-A9DB-9C756E636363}" name="Aantal archeologische rijksmonumenten" dataDxfId="143">
      <calculatedColumnFormula>IF($B$3="Absolute waarden",Cap_Abs!H2,IF($B$3="Rang absolute waarden",RANK(Cap_Abs!H2,Cap_Abs!H$2:'Cap_Abs'!H$13),IF($B$3="Rang per inwoner",RANK(Cap_Rel!H2,Cap_Rel!H$2:'Cap_Rel'!H$13),Cap_Abs!H2)))</calculatedColumnFormula>
    </tableColumn>
    <tableColumn id="8" xr3:uid="{FB572DB2-40A1-4F03-9383-E3A0C895141E}" name="Aantal beschermde stads- en dorpsgezichten" dataDxfId="142">
      <calculatedColumnFormula>IF($B$3="Absolute waarden",Cap_Abs!I2,IF($B$3="Rang absolute waarden",RANK(Cap_Abs!I2,Cap_Abs!I$2:'Cap_Abs'!I$13),IF($B$3="Rang per inwoner",RANK(Cap_Rel!I2,Cap_Rel!I$2:'Cap_Rel'!I$13),Cap_Abs!I2)))</calculatedColumnFormula>
    </tableColumn>
    <tableColumn id="9" xr3:uid="{DBFD105D-DCCC-47C2-A103-62C31166D0C3}" name="Aantal cultuur-historische en overige musea" dataDxfId="141">
      <calculatedColumnFormula>IF($B$3="Absolute waarden",Cap_Abs!J2,IF($B$3="Rang absolute waarden",RANK(Cap_Abs!J2,Cap_Abs!J$2:'Cap_Abs'!J$13),IF($B$3="Rang per inwoner",RANK(Cap_Rel!J2,Cap_Rel!J$2:'Cap_Rel'!J$13),Cap_Abs!J2)))</calculatedColumnFormula>
    </tableColumn>
    <tableColumn id="10" xr3:uid="{940562B4-A7BB-4426-8311-ECDAA6AB9847}" name="Aantal iconen moderne architectuur" dataDxfId="140">
      <calculatedColumnFormula>IF($B$3="Absolute waarden",Cap_Abs!K2,IF($B$3="Rang absolute waarden",RANK(Cap_Abs!K2,Cap_Abs!K$2:'Cap_Abs'!K$13),IF($B$3="Rang per inwoner",RANK(Cap_Rel!K2,Cap_Rel!K$2:'Cap_Rel'!K$13),Cap_Abs!K2)))</calculatedColumnFormula>
    </tableColumn>
    <tableColumn id="11" xr3:uid="{CD4A79BF-195E-4B71-8A65-8CE5C807C4A0}" name="Aantal filmtheaters" dataDxfId="139">
      <calculatedColumnFormula>IF($B$3="Absolute waarden",Cap_Abs!L2,IF($B$3="Rang absolute waarden",RANK(Cap_Abs!L2,Cap_Abs!L$2:'Cap_Abs'!L$13),IF($B$3="Rang per inwoner",RANK(Cap_Rel!L2,Cap_Rel!L$2:'Cap_Rel'!L$13),Cap_Abs!L2)))</calculatedColumnFormula>
    </tableColumn>
    <tableColumn id="12" xr3:uid="{BD3DD3AB-0C9E-48BE-B9B4-C55D8EB075A5}" name="Aantal stoelen in filmtheaters" dataDxfId="138">
      <calculatedColumnFormula>IF($B$3="Absolute waarden",Cap_Abs!M2,IF($B$3="Rang absolute waarden",RANK(Cap_Abs!M2,Cap_Abs!M$2:'Cap_Abs'!M$13),IF($B$3="Rang per inwoner",RANK(Cap_Rel!M2,Cap_Rel!M$2:'Cap_Rel'!M$13),Cap_Abs!M2)))</calculatedColumnFormula>
    </tableColumn>
    <tableColumn id="13" xr3:uid="{F4F69FCF-53D1-4C60-B51A-8F1664288E0B}" name="Aantal doeken/zalen in filmtheaters" dataDxfId="137">
      <calculatedColumnFormula>IF($B$3="Absolute waarden",Cap_Abs!N2,IF($B$3="Rang absolute waarden",RANK(Cap_Abs!N2,Cap_Abs!N$2:'Cap_Abs'!N$13),IF($B$3="Rang per inwoner",RANK(Cap_Rel!N2,Cap_Rel!N$2:'Cap_Rel'!N$13),Cap_Abs!N2)))</calculatedColumnFormula>
    </tableColumn>
    <tableColumn id="14" xr3:uid="{4DFA201D-2911-4BBA-A064-2CFC466C5E1B}" name="Aantal bioscopen" dataDxfId="136">
      <calculatedColumnFormula>IF($B$3="Absolute waarden",Cap_Abs!O2,IF($B$3="Rang absolute waarden",RANK(Cap_Abs!O2,Cap_Abs!O$2:'Cap_Abs'!O$13),IF($B$3="Rang per inwoner",RANK(Cap_Rel!O2,Cap_Rel!O$2:'Cap_Rel'!O$13),Cap_Abs!O2)))</calculatedColumnFormula>
    </tableColumn>
    <tableColumn id="15" xr3:uid="{E000476F-63E8-4959-B5BC-622E58361F6D}" name="Aantal stoelen in bioscopen" dataDxfId="135">
      <calculatedColumnFormula>IF($B$3="Absolute waarden",Cap_Abs!P2,IF($B$3="Rang absolute waarden",RANK(Cap_Abs!P2,Cap_Abs!P$2:'Cap_Abs'!P$13),IF($B$3="Rang per inwoner",RANK(Cap_Rel!P2,Cap_Rel!P$2:'Cap_Rel'!P$13),Cap_Abs!P2)))</calculatedColumnFormula>
    </tableColumn>
    <tableColumn id="16" xr3:uid="{E765B226-EE1D-4A37-9E3D-E510703ADAE5}" name="Aantal doeken/zalen in bioscopen" dataDxfId="134">
      <calculatedColumnFormula>IF($B$3="Absolute waarden",Cap_Abs!Q2,IF($B$3="Rang absolute waarden",RANK(Cap_Abs!Q2,Cap_Abs!Q$2:'Cap_Abs'!Q$13),IF($B$3="Rang per inwoner",RANK(Cap_Rel!Q2,Cap_Rel!Q$2:'Cap_Rel'!Q$13),Cap_Abs!Q2)))</calculatedColumnFormula>
    </tableColumn>
    <tableColumn id="17" xr3:uid="{F1A28DFD-E9A0-49DC-8599-6E505FCB0CF0}" name="Aantal filmfestivals" dataDxfId="133">
      <calculatedColumnFormula>IF($B$3="Absolute waarden",Cap_Abs!R2,IF($B$3="Rang absolute waarden",RANK(Cap_Abs!R2,Cap_Abs!R$2:'Cap_Abs'!R$13),IF($B$3="Rang per inwoner",RANK(Cap_Rel!R2,Cap_Rel!R$2:'Cap_Rel'!R$13),Cap_Abs!R2)))</calculatedColumnFormula>
    </tableColumn>
    <tableColumn id="18" xr3:uid="{7EC38665-51E2-403F-B334-B7CAE69D9225}" name="Aantal boekwinkels" dataDxfId="132">
      <calculatedColumnFormula>IF($B$3="Absolute waarden",Cap_Abs!S2,IF($B$3="Rang absolute waarden",RANK(Cap_Abs!S2,Cap_Abs!S$2:'Cap_Abs'!S$13),IF($B$3="Rang per inwoner",RANK(Cap_Rel!S2,Cap_Rel!S$2:'Cap_Rel'!S$13),Cap_Abs!S2)))</calculatedColumnFormula>
    </tableColumn>
    <tableColumn id="19" xr3:uid="{A77D94A0-6051-4427-B53E-61778B137CD8}" name="Aantal antiquariaten" dataDxfId="131">
      <calculatedColumnFormula>IF($B$3="Absolute waarden",Cap_Abs!T2,IF($B$3="Rang absolute waarden",RANK(Cap_Abs!T2,Cap_Abs!T$2:'Cap_Abs'!T$13),IF($B$3="Rang per inwoner",RANK(Cap_Rel!T2,Cap_Rel!T$2:'Cap_Rel'!T$13),Cap_Abs!T2)))</calculatedColumnFormula>
    </tableColumn>
    <tableColumn id="20" xr3:uid="{ED5CD5AA-D8D1-46B9-86B7-A3C4C00F730B}" name="Aantal vestigingen openbare bibliotheken" dataDxfId="130">
      <calculatedColumnFormula>IF($B$3="Absolute waarden",Cap_Abs!U2,IF($B$3="Rang absolute waarden",RANK(Cap_Abs!U2,Cap_Abs!U$2:'Cap_Abs'!U$13),IF($B$3="Rang per inwoner",RANK(Cap_Rel!U2,Cap_Rel!U$2:'Cap_Rel'!U$13),Cap_Abs!U2)))</calculatedColumnFormula>
    </tableColumn>
    <tableColumn id="21" xr3:uid="{3322662A-D11E-4122-991A-D17175636710}" name="Aantal door openbare bibliotheken georganiseerde activiteiten" dataDxfId="129">
      <calculatedColumnFormula>IF($B$3="Absolute waarden",Cap_Abs!V2,IF($B$3="Rang absolute waarden",RANK(Cap_Abs!V2,Cap_Abs!V$2:'Cap_Abs'!V$13),IF($B$3="Rang per inwoner",RANK(Cap_Rel!V2,Cap_Rel!V$2:'Cap_Rel'!V$13),Cap_Abs!V2)))</calculatedColumnFormula>
    </tableColumn>
    <tableColumn id="22" xr3:uid="{EA9486D1-71BC-4497-A4D2-2AF15D724511}" name="Aantal fysieke materialen in collecties openbare bibliotheken" dataDxfId="128">
      <calculatedColumnFormula>IF($B$3="Absolute waarden",Cap_Abs!W2,IF($B$3="Rang absolute waarden",RANK(Cap_Abs!W2,Cap_Abs!W$2:'Cap_Abs'!W$13),IF($B$3="Rang per inwoner",RANK(Cap_Rel!W2,Cap_Rel!W$2:'Cap_Rel'!W$13),Cap_Abs!W2)))</calculatedColumnFormula>
    </tableColumn>
    <tableColumn id="23" xr3:uid="{5A6CA6C1-114F-4F8F-AC77-6D1C71DCAE49}" name="Aantal podia voor podiumkunsten" dataDxfId="127">
      <calculatedColumnFormula>IF($B$3="Absolute waarden",Cap_Abs!X2,IF($B$3="Rang absolute waarden",RANK(Cap_Abs!X2,Cap_Abs!X$2:'Cap_Abs'!X$13),IF($B$3="Rang per inwoner",RANK(Cap_Rel!X2,Cap_Rel!X$2:'Cap_Rel'!X$13),Cap_Abs!X2)))</calculatedColumnFormula>
    </tableColumn>
    <tableColumn id="24" xr3:uid="{6F6C05B5-CE5E-4659-B457-04304606A462}" name="Aanbod podium-kunsten" dataDxfId="126">
      <calculatedColumnFormula>IF($B$3="Absolute waarden",Cap_Abs!Y2,IF($B$3="Rang absolute waarden",RANK(Cap_Abs!Y2,Cap_Abs!Y$2:'Cap_Abs'!Y$13),IF($B$3="Rang per inwoner",RANK(Cap_Rel!Y2,Cap_Rel!Y$2:'Cap_Rel'!Y$13),Cap_Abs!Y2)))</calculatedColumnFormula>
    </tableColumn>
    <tableColumn id="25" xr3:uid="{15BC459C-FE0A-4125-9BFF-2D93E005BE66}" name="Capaciteit in zalen podiumkunsten" dataDxfId="125">
      <calculatedColumnFormula>IF($B$3="Absolute waarden",Cap_Abs!Z2,IF($B$3="Rang absolute waarden",RANK(Cap_Abs!Z2,Cap_Abs!Z$2:'Cap_Abs'!Z$13),IF($B$3="Rang per inwoner",RANK(Cap_Rel!Z2,Cap_Rel!Z$2:'Cap_Rel'!Z$13),Cap_Abs!Z2)))</calculatedColumnFormula>
    </tableColumn>
    <tableColumn id="26" xr3:uid="{DA0E2FD9-F489-482A-BCFD-05F57AE6C394}" name="Aantal zalen voor podiumkunsten" dataDxfId="124">
      <calculatedColumnFormula>IF($B$3="Absolute waarden",Cap_Abs!AA2,IF($B$3="Rang absolute waarden",RANK(Cap_Abs!AA2,Cap_Abs!AA$2:'Cap_Abs'!AA$13),IF($B$3="Rang per inwoner",RANK(Cap_Rel!AA2,Cap_Rel!AA$2:'Cap_Rel'!AA$13),Cap_Abs!AA2)))</calculatedColumnFormula>
    </tableColumn>
    <tableColumn id="27" xr3:uid="{FEB2845E-FA3F-4B66-AF47-941DCABDC3A6}" name="Aantal muziekfestivals" dataDxfId="123">
      <calculatedColumnFormula>IF($B$3="Absolute waarden",Cap_Abs!AB2,IF($B$3="Rang absolute waarden",RANK(Cap_Abs!AB2,Cap_Abs!AB$2:'Cap_Abs'!AB$13),IF($B$3="Rang per inwoner",RANK(Cap_Rel!AB2,Cap_Rel!AB$2:'Cap_Rel'!AB$13),Cap_Abs!AB2)))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568017-F2F4-411E-AA05-8978AC42D950}" name="Table323" displayName="Table323" ref="A1:AB13" totalsRowShown="0">
  <autoFilter ref="A1:AB13" xr:uid="{00000000-0009-0000-0100-000003000000}"/>
  <tableColumns count="28">
    <tableColumn id="1" xr3:uid="{F59F0204-0CE1-4B00-AB0E-CF117DA8C9C2}" name="Provincie"/>
    <tableColumn id="2" xr3:uid="{CBDB6BC2-B65C-40CA-8C83-2A2463BD440F}" name="Inwoners"/>
    <tableColumn id="3" xr3:uid="{83F09EA0-167F-4E0A-99C3-A5431C9B0C96}" name="Aantal galerieën" dataDxfId="122"/>
    <tableColumn id="4" xr3:uid="{5456B924-821E-4B34-9212-CC76A58A7F6E}" name="Aantal musea beeldende kunst" dataDxfId="121"/>
    <tableColumn id="5" xr3:uid="{2D7AB0DB-8596-41B4-A6F7-48551F8E13E9}" name="Aantal centra voor cultuureducatie" dataDxfId="120"/>
    <tableColumn id="28" xr3:uid="{BCE649C3-FF0C-4781-BBAA-A9DFF2243C03}" name="Aantal dansscholen" dataDxfId="1"/>
    <tableColumn id="6" xr3:uid="{488E073B-81AD-4E0D-8F03-9F4CB55D61A6}" name="Aantal gebouwde rijksmonumenten" dataDxfId="119"/>
    <tableColumn id="7" xr3:uid="{31A538F9-F40F-46F7-9E67-1395B933FB6A}" name="Aantal archeologische rijksmonumenten" dataDxfId="118"/>
    <tableColumn id="8" xr3:uid="{C1527B8C-10C7-4571-B76C-29FF46456FE6}" name="Aantal beschermde stads- en dorpsgezichten" dataDxfId="117"/>
    <tableColumn id="9" xr3:uid="{8257A30F-844B-4512-A694-C5265ACFCBCF}" name="Aantal cultuur-historische en overige musea" dataDxfId="116"/>
    <tableColumn id="10" xr3:uid="{04D69830-B7EF-4CFD-981E-EC64B0D31DA4}" name="Aantal iconen moderne architectuur" dataDxfId="115"/>
    <tableColumn id="11" xr3:uid="{65886C73-6525-4778-BAFD-521AD532B358}" name="Aantal filmtheaters" dataDxfId="114"/>
    <tableColumn id="12" xr3:uid="{EA8DB474-32E8-407C-9BBF-0B4570912649}" name="Aantal stoelen in filmtheaters" dataDxfId="113"/>
    <tableColumn id="13" xr3:uid="{DDF0DC23-8770-4E93-A158-962DC3ADD0C1}" name="Aantal doeken/zalen in filmtheaters" dataDxfId="112"/>
    <tableColumn id="14" xr3:uid="{65371750-9C50-49DE-89B9-76FD57825816}" name="Aantal bioscopen" dataDxfId="111"/>
    <tableColumn id="15" xr3:uid="{273B8F12-7CAB-44D1-89F2-D5BAF70735B8}" name="Aantal stoelen in bioscopen" dataDxfId="110"/>
    <tableColumn id="16" xr3:uid="{958E4AED-8522-437B-A8D3-07D25EB2DA8C}" name="Aantal doeken/zalen in bioscopen" dataDxfId="109"/>
    <tableColumn id="17" xr3:uid="{80CAD0F0-5406-4BBF-B243-2E52456BD0B4}" name="Aantal filmfestivals" dataDxfId="108"/>
    <tableColumn id="18" xr3:uid="{6A794E73-9407-47AB-AC6A-016B0990BA6D}" name="Aantal boekwinkels" dataDxfId="107"/>
    <tableColumn id="19" xr3:uid="{F99C01B3-45DF-444F-AB2A-0F47A89026AB}" name="Aantal antiquariaten" dataDxfId="106"/>
    <tableColumn id="20" xr3:uid="{90E881C9-F519-415D-84C7-340942809D31}" name="Aantal vestigingen openbare bibliotheken" dataDxfId="105"/>
    <tableColumn id="21" xr3:uid="{773E0202-3B8F-40E9-AC50-ADA6E245AA4A}" name="Aantal door openbare bibliotheken georganiseerde activiteiten" dataDxfId="104"/>
    <tableColumn id="22" xr3:uid="{0AED81D2-96CB-4015-AE99-7D4B80BEBD24}" name="Aantal fysieke materialen in collecties openbare bibliotheken" dataDxfId="103"/>
    <tableColumn id="23" xr3:uid="{D6E6B139-0EC2-40D2-91A6-FC54FF343D9F}" name="Aantal podia voor podiumkunsten" dataDxfId="102"/>
    <tableColumn id="24" xr3:uid="{253D3E9D-2F54-4D5A-A55A-15C8EE37A23B}" name="Aanbod podiumkunsten" dataDxfId="101"/>
    <tableColumn id="25" xr3:uid="{7AF4397C-1994-46A1-8EA3-DEFA85B150F7}" name="Capaciteit in zalen podiumkunsten" dataDxfId="100"/>
    <tableColumn id="26" xr3:uid="{B87D5668-C358-4E81-A36C-449DB0F6F2E0}" name="Aantal zalen voor podiumkunsten" dataDxfId="99"/>
    <tableColumn id="27" xr3:uid="{30E6EF3C-2E64-4D54-B966-F37E1F632DEF}" name="Aantal muziekfestivals" dataDxfId="9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AB13" totalsRowShown="0">
  <autoFilter ref="A1:AB13" xr:uid="{00000000-0009-0000-0100-000003000000}"/>
  <tableColumns count="28">
    <tableColumn id="1" xr3:uid="{00000000-0010-0000-0000-000001000000}" name="Provincie"/>
    <tableColumn id="2" xr3:uid="{00000000-0010-0000-0000-000002000000}" name="Inwoners"/>
    <tableColumn id="3" xr3:uid="{00000000-0010-0000-0000-000003000000}" name="Aantal galerieën" dataDxfId="97">
      <calculatedColumnFormula>Cap_Abs!C2/$B2</calculatedColumnFormula>
    </tableColumn>
    <tableColumn id="4" xr3:uid="{00000000-0010-0000-0000-000004000000}" name="Aantal musea beeldende kunst">
      <calculatedColumnFormula>Cap_Abs!D2/$B2</calculatedColumnFormula>
    </tableColumn>
    <tableColumn id="5" xr3:uid="{00000000-0010-0000-0000-000005000000}" name="Aantal centra voor cultuureducatie">
      <calculatedColumnFormula>Cap_Abs!E2/$B2</calculatedColumnFormula>
    </tableColumn>
    <tableColumn id="28" xr3:uid="{2EB72F1E-1A93-45DB-B291-7AD85BECA98B}" name="Aantal dansscholen">
      <calculatedColumnFormula>Cap_Abs!F2/$B2</calculatedColumnFormula>
    </tableColumn>
    <tableColumn id="6" xr3:uid="{00000000-0010-0000-0000-000006000000}" name="Aantal gebouwde rijksmonumenten">
      <calculatedColumnFormula>Cap_Abs!G2/$B2</calculatedColumnFormula>
    </tableColumn>
    <tableColumn id="7" xr3:uid="{00000000-0010-0000-0000-000007000000}" name="Aantal archeologische rijksmonumenten">
      <calculatedColumnFormula>Cap_Abs!H2/$B2</calculatedColumnFormula>
    </tableColumn>
    <tableColumn id="8" xr3:uid="{00000000-0010-0000-0000-000008000000}" name="Aantal beschermde stads- en dorpsgezichten">
      <calculatedColumnFormula>Cap_Abs!I2/$B2</calculatedColumnFormula>
    </tableColumn>
    <tableColumn id="9" xr3:uid="{00000000-0010-0000-0000-000009000000}" name="Aantal cultuur-historische en overige musea">
      <calculatedColumnFormula>Cap_Abs!J2/$B2</calculatedColumnFormula>
    </tableColumn>
    <tableColumn id="10" xr3:uid="{00000000-0010-0000-0000-00000A000000}" name="Aantal iconen moderne architectuur">
      <calculatedColumnFormula>Cap_Abs!K2/$B2</calculatedColumnFormula>
    </tableColumn>
    <tableColumn id="11" xr3:uid="{00000000-0010-0000-0000-00000B000000}" name="Aantal filmtheaters">
      <calculatedColumnFormula>Cap_Abs!L2/$B2</calculatedColumnFormula>
    </tableColumn>
    <tableColumn id="12" xr3:uid="{00000000-0010-0000-0000-00000C000000}" name="Aantal stoelen in filmtheaters">
      <calculatedColumnFormula>Cap_Abs!M2/$B2</calculatedColumnFormula>
    </tableColumn>
    <tableColumn id="13" xr3:uid="{00000000-0010-0000-0000-00000D000000}" name="Aantal doeken/zalen in filmtheaters">
      <calculatedColumnFormula>Cap_Abs!N2/$B2</calculatedColumnFormula>
    </tableColumn>
    <tableColumn id="14" xr3:uid="{00000000-0010-0000-0000-00000E000000}" name="Aantal bioscopen">
      <calculatedColumnFormula>Cap_Abs!O2/$B2</calculatedColumnFormula>
    </tableColumn>
    <tableColumn id="15" xr3:uid="{00000000-0010-0000-0000-00000F000000}" name="Aantal stoelen in bioscopen">
      <calculatedColumnFormula>Cap_Abs!P2/$B2</calculatedColumnFormula>
    </tableColumn>
    <tableColumn id="16" xr3:uid="{00000000-0010-0000-0000-000010000000}" name="Aantal doeken/zalen in bioscopen">
      <calculatedColumnFormula>Cap_Abs!Q2/$B2</calculatedColumnFormula>
    </tableColumn>
    <tableColumn id="17" xr3:uid="{00000000-0010-0000-0000-000011000000}" name="Aantal filmfestivals">
      <calculatedColumnFormula>Cap_Abs!R2/$B2</calculatedColumnFormula>
    </tableColumn>
    <tableColumn id="18" xr3:uid="{00000000-0010-0000-0000-000012000000}" name="Aantal boekwinkels">
      <calculatedColumnFormula>Cap_Abs!S2/$B2</calculatedColumnFormula>
    </tableColumn>
    <tableColumn id="19" xr3:uid="{00000000-0010-0000-0000-000013000000}" name="Aantal antiquariaten">
      <calculatedColumnFormula>Cap_Abs!T2/$B2</calculatedColumnFormula>
    </tableColumn>
    <tableColumn id="20" xr3:uid="{00000000-0010-0000-0000-000014000000}" name="Aantal vestigingen openbare bibliotheken">
      <calculatedColumnFormula>Cap_Abs!U2/$B2</calculatedColumnFormula>
    </tableColumn>
    <tableColumn id="21" xr3:uid="{00000000-0010-0000-0000-000015000000}" name="Aantal door openbare bibliotheken georganiseerde activiteiten">
      <calculatedColumnFormula>Cap_Abs!V2/$B2</calculatedColumnFormula>
    </tableColumn>
    <tableColumn id="22" xr3:uid="{00000000-0010-0000-0000-000016000000}" name="Aantal fysieke materialen in collecties openbare bibliotheken">
      <calculatedColumnFormula>Cap_Abs!W2/$B2</calculatedColumnFormula>
    </tableColumn>
    <tableColumn id="23" xr3:uid="{00000000-0010-0000-0000-000017000000}" name="Aantal podia voor podiumkunsten">
      <calculatedColumnFormula>Cap_Abs!X2/$B2</calculatedColumnFormula>
    </tableColumn>
    <tableColumn id="24" xr3:uid="{00000000-0010-0000-0000-000018000000}" name="Aanbod podiumkunsten">
      <calculatedColumnFormula>Cap_Abs!Y2/$B2</calculatedColumnFormula>
    </tableColumn>
    <tableColumn id="25" xr3:uid="{00000000-0010-0000-0000-000019000000}" name="Capaciteit in zalen podiumkunsten">
      <calculatedColumnFormula>Cap_Abs!Z2/$B2</calculatedColumnFormula>
    </tableColumn>
    <tableColumn id="26" xr3:uid="{00000000-0010-0000-0000-00001A000000}" name="Aantal zalen voor podiumkunsten">
      <calculatedColumnFormula>Cap_Abs!AA2/$B2</calculatedColumnFormula>
    </tableColumn>
    <tableColumn id="27" xr3:uid="{00000000-0010-0000-0000-00001B000000}" name="Aantal muziekfestivals">
      <calculatedColumnFormula>Cap_Abs!AB2/$B2</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A0FA4F-7649-492D-90B3-0B202437E322}" name="Table329" displayName="Table329" ref="A6:T18" totalsRowShown="0" headerRowDxfId="2" dataDxfId="87">
  <tableColumns count="20">
    <tableColumn id="1" xr3:uid="{3C92B863-FAB3-4F92-8FCA-69C2F1D44B90}" name="Provincie" dataDxfId="58"/>
    <tableColumn id="2" xr3:uid="{A2D15C3C-6B45-42AE-A00F-C95023C142F2}" name="Inwoners" dataDxfId="57"/>
    <tableColumn id="3" xr3:uid="{AC6FB4A6-7167-4D65-9C40-32D3BB0E02BB}" name="Aantal bezoeken aan musea voor beeldende kunst" dataDxfId="56">
      <calculatedColumnFormula>IF($B$3="Absolute waarden",Par_Abs!C2,IF($B$3="Rang absolute waarden",RANK(Par_Abs!C2,Par_Abs!C$2:'Par_Abs'!C$13),IF($B$3="Rang per inwoner",RANK(Par_Rel!C2,Par_Rel!C$2:'Par_Rel'!C$13),Par_Abs!C2)))</calculatedColumnFormula>
    </tableColumn>
    <tableColumn id="4" xr3:uid="{45264395-7E0E-41DF-846F-89F2625E7394}" name="Aandeel van de bevolking (16+) dat regelmatig tijd besteedt aan handen-arbeid, schilderen, tekenen, boetseren, pottenbakken, etc. (%)" dataDxfId="41">
      <calculatedColumnFormula>IF($B$3="Absolute waarden",Par_Abs!D2,IF($B$3="Rang absolute waarden",RANK(Par_Abs!D2,Par_Abs!D$2:'Par_Abs'!D$13),Par_Rel!D2))</calculatedColumnFormula>
    </tableColumn>
    <tableColumn id="5" xr3:uid="{4B533FC3-7C85-4195-9A1A-8E86811E182D}" name="Aandeel scholieren dat is aangemeld bij CJP (%)" dataDxfId="40">
      <calculatedColumnFormula>IF($B$3="Absolute waarden",Par_Abs!E2,IF($B$3="Rang absolute waarden",RANK(Par_Abs!E2,Par_Abs!E$2:'Par_Abs'!E$13),Par_Rel!E2))</calculatedColumnFormula>
    </tableColumn>
    <tableColumn id="6" xr3:uid="{0D02073C-74F0-4249-A4E2-E420381E3111}" name="Gemiddeld aantal culturele activiteiten per scholier die is aangemeld bij CJP" dataDxfId="39">
      <calculatedColumnFormula>IF($B$3="Absolute waarden",Par_Abs!F2,IF($B$3="Rang absolute waarden",RANK(Par_Abs!F2,Par_Abs!F$2:'Par_Abs'!F$13),Par_Rel!F2))</calculatedColumnFormula>
    </tableColumn>
    <tableColumn id="7" xr3:uid="{F366A53A-1C73-439A-91D7-03D0B7EDE57A}" name="Aantal vrijwilligers musea" dataDxfId="55">
      <calculatedColumnFormula>IF($B$3="Absolute waarden",Par_Abs!G2,IF($B$3="Rang absolute waarden",RANK(Par_Abs!G2,Par_Abs!G$2:'Par_Abs'!G$13),IF($B$3="Rang per inwoner",RANK(Par_Rel!G2,Par_Rel!G$2:'Par_Rel'!G$13),Par_Abs!G2)))</calculatedColumnFormula>
    </tableColumn>
    <tableColumn id="8" xr3:uid="{FC788511-29B8-4A3E-AD3C-1334F81688D5}" name="Aantal bezoeken aan cultuur-historische en overige musea" dataDxfId="54">
      <calculatedColumnFormula>IF($B$3="Absolute waarden",Par_Abs!H2,IF($B$3="Rang absolute waarden",RANK(Par_Abs!H2,Par_Abs!H$2:'Par_Abs'!H$13),IF($B$3="Rang per inwoner",RANK(Par_Rel!H2,Par_Rel!H$2:'Par_Rel'!H$13),Par_Abs!H2)))</calculatedColumnFormula>
    </tableColumn>
    <tableColumn id="9" xr3:uid="{AC1CC072-F5D5-4177-A579-962CCB4DF28B}" name="Aantal bezoeken aan bioscopen en filmtheaters" dataDxfId="53">
      <calculatedColumnFormula>IF($B$3="Absolute waarden",Par_Abs!I2,IF($B$3="Rang absolute waarden",RANK(Par_Abs!I2,Par_Abs!I$2:'Par_Abs'!I$13),IF($B$3="Rang per inwoner",RANK(Par_Rel!I2,Par_Rel!I$2:'Par_Rel'!I$13),Par_Abs!I2)))</calculatedColumnFormula>
    </tableColumn>
    <tableColumn id="10" xr3:uid="{72F2BC3B-B410-499E-A9A7-832F916CC341}" name="Aantal bezoeken aan openbare bibliotheken" dataDxfId="52">
      <calculatedColumnFormula>IF($B$3="Absolute waarden",Par_Abs!J2,IF($B$3="Rang absolute waarden",RANK(Par_Abs!J2,Par_Abs!J$2:'Par_Abs'!J$13),IF($B$3="Rang per inwoner",RANK(Par_Rel!J2,Par_Rel!J$2:'Par_Rel'!J$13),Par_Abs!J2)))</calculatedColumnFormula>
    </tableColumn>
    <tableColumn id="11" xr3:uid="{03ADB286-308D-4F5C-8195-3140DFF58EE4}" name="Aantal fysieke uitleningen openbare bibliotheken" dataDxfId="51">
      <calculatedColumnFormula>IF($B$3="Absolute waarden",Par_Abs!K2,IF($B$3="Rang absolute waarden",RANK(Par_Abs!K2,Par_Abs!K$2:'Par_Abs'!K$13),IF($B$3="Rang per inwoner",RANK(Par_Rel!K2,Par_Rel!K$2:'Par_Rel'!K$13),Par_Abs!K2)))</calculatedColumnFormula>
    </tableColumn>
    <tableColumn id="12" xr3:uid="{DE9D4DF5-E028-429B-8FD5-F9ED7FE4E905}" name="Aantal leden openbare bibliotheken" dataDxfId="50">
      <calculatedColumnFormula>IF($B$3="Absolute waarden",Par_Abs!L2,IF($B$3="Rang absolute waarden",RANK(Par_Abs!L2,Par_Abs!L$2:'Par_Abs'!L$13),IF($B$3="Rang per inwoner",RANK(Par_Rel!L2,Par_Rel!L$2:'Par_Rel'!L$13),Par_Abs!L2)))</calculatedColumnFormula>
    </tableColumn>
    <tableColumn id="13" xr3:uid="{A30795D2-48D6-49DD-B5F2-9A105CB0E662}" name="Aantal vrijwilligers openbare bibliotheken" dataDxfId="49">
      <calculatedColumnFormula>IF($B$3="Absolute waarden",Par_Abs!M2,IF($B$3="Rang absolute waarden",RANK(Par_Abs!M2,Par_Abs!M$2:'Par_Abs'!M$13),IF($B$3="Rang per inwoner",RANK(Par_Rel!M2,Par_Rel!M$2:'Par_Rel'!M$13),Par_Abs!M2)))</calculatedColumnFormula>
    </tableColumn>
    <tableColumn id="14" xr3:uid="{0034C057-9919-43DA-8739-4EB64A7C36E9}" name="Aandeel van de bevolking (16+) dat regelmatig tijd besteedt aan lezen (%)" dataDxfId="42">
      <calculatedColumnFormula>IF($B$3="Absolute waarden",Par_Abs!N2,IF($B$3="Rang absolute waarden",RANK(Par_Abs!N2,Par_Abs!N$2:'Par_Abs'!N$13),Par_Rel!N2))</calculatedColumnFormula>
    </tableColumn>
    <tableColumn id="15" xr3:uid="{E411F97B-1E1E-45C0-9C88-1A4CD42C59FC}" name="Aantal verkochte boeken" dataDxfId="48">
      <calculatedColumnFormula>IF($B$3="Absolute waarden",Par_Abs!O2,IF($B$3="Rang absolute waarden",RANK(Par_Abs!O2,Par_Abs!O$2:'Par_Abs'!O$13),IF($B$3="Rang per inwoner",RANK(Par_Rel!O2,Par_Rel!O$2:'Par_Rel'!O$13),Par_Abs!O2)))</calculatedColumnFormula>
    </tableColumn>
    <tableColumn id="16" xr3:uid="{5A689B4A-1480-49E9-91A3-14CFDB7BD0FC}" name="Aantal bezoeken aan podium-kunsten" dataDxfId="47">
      <calculatedColumnFormula>IF($B$3="Absolute waarden",Par_Abs!P2,IF($B$3="Rang absolute waarden",RANK(Par_Abs!P2,Par_Abs!P$2:'Par_Abs'!P$13),IF($B$3="Rang per inwoner",RANK(Par_Rel!P2,Par_Rel!P$2:'Par_Rel'!P$13),Par_Abs!P2)))</calculatedColumnFormula>
    </tableColumn>
    <tableColumn id="17" xr3:uid="{29AE70A0-6B23-42CB-9FFB-D2D9B3480E0C}" name="Aantal fte vrijwilligers podiumkunsten" dataDxfId="46">
      <calculatedColumnFormula>IF($B$3="Absolute waarden",Par_Abs!Q2,IF($B$3="Rang absolute waarden",RANK(Par_Abs!Q2,Par_Abs!Q$2:'Par_Abs'!Q$13),IF($B$3="Rang per inwoner",RANK(Par_Rel!Q2,Par_Rel!Q$2:'Par_Rel'!Q$13),Par_Abs!Q2)))</calculatedColumnFormula>
    </tableColumn>
    <tableColumn id="18" xr3:uid="{442F2588-A384-4B96-9926-0AB06F2C685F}" name="Aandeel van de bevolking (16+) dat regelmatig tijd besteedt aan het bespelen van een muziekinstrument (%)" dataDxfId="45">
      <calculatedColumnFormula>IF($B$3="Absolute waarden",Par_Abs!R2,IF($B$3="Rang absolute waarden",RANK(Par_Abs!R2,Par_Abs!R$2:'Par_Abs'!R$13),Par_Rel!R2))</calculatedColumnFormula>
    </tableColumn>
    <tableColumn id="19" xr3:uid="{89AC1E05-CCBC-4A1C-8A04-55BEF94C922C}" name="Aandeel van de bevolking (16+) dat regelmatig tijd besteedt aan toneel, musical of ballet (%)" dataDxfId="44">
      <calculatedColumnFormula>IF($B$3="Absolute waarden",Par_Abs!S2,IF($B$3="Rang absolute waarden",RANK(Par_Abs!S2,Par_Abs!S$2:'Par_Abs'!S$13),Par_Rel!S2))</calculatedColumnFormula>
    </tableColumn>
    <tableColumn id="20" xr3:uid="{98FEF5D8-FDE0-4EE7-80AA-D6BAB94DD938}" name="Aandeel van de bevolking (16+) dat regelmatig tijd besteedt aan zingen, zangkoor, zanggroepje (%)" dataDxfId="43">
      <calculatedColumnFormula>IF($B$3="Absolute waarden",Par_Abs!T2,IF($B$3="Rang absolute waarden",RANK(Par_Abs!T2,Par_Abs!T$2:'Par_Abs'!T$13),Par_Rel!T2))</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2F6A71B-D13B-434A-9012-7AA1F2F55F13}" name="Table47" displayName="Table47" ref="A1:T13" totalsRowShown="0">
  <autoFilter ref="A1:T13" xr:uid="{00000000-0009-0000-0100-000004000000}"/>
  <tableColumns count="20">
    <tableColumn id="1" xr3:uid="{555B1422-562F-4A86-8470-7C75162EF657}" name="Provincie"/>
    <tableColumn id="2" xr3:uid="{F2F1FA9D-3DE1-46AC-9D30-0663277B0492}" name="Inwoners"/>
    <tableColumn id="3" xr3:uid="{730F784B-7BB1-49D7-8835-5671B1807208}" name="Aantal bezoeken aan musea voor beeldende kunst" dataDxfId="85"/>
    <tableColumn id="4" xr3:uid="{4802E63D-729D-4623-9D2D-543EBA756DBE}" name="Aandeel actieve participatie amateurkunst" dataDxfId="84"/>
    <tableColumn id="5" xr3:uid="{A4C5F311-680A-4C5A-A2AC-04D2A10739E7}" name="Aandeel scholieren dat is aangemeld bij CJP" dataDxfId="83"/>
    <tableColumn id="6" xr3:uid="{EE82330D-3015-41EE-A17F-CD11AAB4D587}" name="Gemiddeld aantal culturele activiteiten per aangemelde scholier" dataDxfId="82"/>
    <tableColumn id="7" xr3:uid="{31A496C2-1F39-4C1B-9601-ADA96BD3EB9C}" name="Aantal vrijwilligers musea" dataDxfId="81"/>
    <tableColumn id="8" xr3:uid="{4C42A9D8-9818-402C-A011-3AC9A50C14E6}" name="Aantal bezoeken aan cultuurhistorische en overige musea" dataDxfId="80"/>
    <tableColumn id="9" xr3:uid="{8AC8AAAC-E243-4892-9BC5-AFD0152D43AF}" name="Aantal bezoeken aan bioscopen en filmtheaters" dataDxfId="79"/>
    <tableColumn id="10" xr3:uid="{154B9A3E-71F8-4675-8E72-BA8B725F4725}" name="Aantal bezoeken aan openbare bibliotheken" dataDxfId="78"/>
    <tableColumn id="11" xr3:uid="{1CCAE8F9-2D12-4BC2-A919-10091413C5AD}" name="Aantal fysieke uitleningen openbare bibliotheken" dataDxfId="77"/>
    <tableColumn id="12" xr3:uid="{49388037-7DD4-4305-96B8-65AA2FA3C42F}" name="Aantal leden openbare bibliotheken" dataDxfId="76"/>
    <tableColumn id="13" xr3:uid="{19F34274-D935-43F5-B87F-9624E7DBE619}" name="Aantal vrijwilligers openbare bibliotheken" dataDxfId="75"/>
    <tableColumn id="14" xr3:uid="{89A002A0-650C-4455-B8BC-798D9DF8C972}" name="Aandeel tijd besteed aan lezen" dataDxfId="74"/>
    <tableColumn id="15" xr3:uid="{AA6A280F-123F-4A03-8632-8C88046DB699}" name="Aantal verkochte boeken" dataDxfId="73"/>
    <tableColumn id="16" xr3:uid="{F3A8A1C4-7308-4C04-BC4D-4FEAE5AEEE31}" name="Aantal bezoeken aan podiumkunsten" dataDxfId="72"/>
    <tableColumn id="17" xr3:uid="{2144A9B8-202C-43CC-966D-45929DD42CC6}" name="Aantal fte vrijwilligers podiumkunsten" dataDxfId="71"/>
    <tableColumn id="18" xr3:uid="{5E59BB8B-87B9-4340-AE97-FA93D18E7015}" name="Aandeel tijd besteed aan bespelen muziekinstrument" dataDxfId="70"/>
    <tableColumn id="19" xr3:uid="{51287C9E-641F-484D-A857-68E5EE22F1CD}" name="Aandeel tijd besteed aan toneel, musical of ballet" dataDxfId="69"/>
    <tableColumn id="20" xr3:uid="{816CA55C-A8C2-4747-9C04-2905A28BA690}" name="Aandeel tijd besteed aan zingen, zangkoor, zanggroepje" dataDxfId="6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191558B-37E2-4982-A541-16F7B540F698}" name="Table478" displayName="Table478" ref="A1:T13" totalsRowShown="0" headerRowDxfId="89" dataDxfId="88">
  <autoFilter ref="A1:T13" xr:uid="{00000000-0009-0000-0100-000004000000}"/>
  <tableColumns count="20">
    <tableColumn id="1" xr3:uid="{4E8DA754-C08A-4572-9656-1F132E5FBFF6}" name="Provincie" dataDxfId="96"/>
    <tableColumn id="2" xr3:uid="{A135E0D0-7526-476D-B399-1B0679CB43DC}" name="Inwoners" dataDxfId="86"/>
    <tableColumn id="3" xr3:uid="{54443DB8-8F50-4E83-9B21-3532ADF5F73B}" name="Aantal bezoeken aan musea voor beeldende kunst" dataDxfId="60"/>
    <tableColumn id="4" xr3:uid="{5FDEBA84-C4D9-4C9C-9FE6-A5A3DC372798}" name="Aandeel actieve participatie amateurkunst" dataDxfId="59"/>
    <tableColumn id="5" xr3:uid="{02F5E446-75D6-4B17-8880-572111870380}" name="Aandeel scholieren dat is aangemeld bij CJP" dataDxfId="38"/>
    <tableColumn id="6" xr3:uid="{DE9E8C90-C743-4550-8485-594B93060D19}" name="Gemiddeld aantal culturele activiteiten per aangemelde scholier" dataDxfId="36"/>
    <tableColumn id="7" xr3:uid="{1AB1B303-536B-4F3B-A007-9028F5919C38}" name="Aantal vrijwilligers musea" dataDxfId="37">
      <calculatedColumnFormula>Par_Abs!G2/$B2</calculatedColumnFormula>
    </tableColumn>
    <tableColumn id="8" xr3:uid="{92F5DCC1-5A30-4527-9A1B-7AF66F32B532}" name="Aantal bezoeken aan cultuurhistorische en overige musea" dataDxfId="95">
      <calculatedColumnFormula>Par_Abs!H2/$B2</calculatedColumnFormula>
    </tableColumn>
    <tableColumn id="9" xr3:uid="{817393B6-EE96-47EB-AEF8-2D352196FCCC}" name="Aantal bezoeken aan bioscopen en filmtheaters" dataDxfId="94">
      <calculatedColumnFormula>Par_Abs!I2/$B2</calculatedColumnFormula>
    </tableColumn>
    <tableColumn id="10" xr3:uid="{00343849-91DD-4DF4-BCCD-06AF54E30571}" name="Aantal bezoeken aan openbare bibliotheken" dataDxfId="93">
      <calculatedColumnFormula>Par_Abs!J2/$B2</calculatedColumnFormula>
    </tableColumn>
    <tableColumn id="11" xr3:uid="{B43C6EA5-91C1-469C-8093-7552D118EB10}" name="Aantal fysieke uitleningen openbare bibliotheken" dataDxfId="92">
      <calculatedColumnFormula>Par_Abs!K2/$B2</calculatedColumnFormula>
    </tableColumn>
    <tableColumn id="12" xr3:uid="{215531DC-5AEA-4609-AA9B-D642AAD33D37}" name="Aantal leden openbare bibliotheken" dataDxfId="91">
      <calculatedColumnFormula>Par_Abs!L2/$B2</calculatedColumnFormula>
    </tableColumn>
    <tableColumn id="13" xr3:uid="{E13ED2AC-23D8-46C6-9C55-A33CB85ACFBD}" name="Aantal vrijwilligers openbare bibliotheken" dataDxfId="67">
      <calculatedColumnFormula>Par_Abs!M2/$B2</calculatedColumnFormula>
    </tableColumn>
    <tableColumn id="14" xr3:uid="{89693684-CE45-4B3F-80AF-4363BABFFB08}" name="Aandeel tijd besteed aan lezen" dataDxfId="65"/>
    <tableColumn id="15" xr3:uid="{A5E6BAAB-DE2C-4413-9572-B9B5F0E2623C}" name="Aantal verkochte boeken" dataDxfId="66">
      <calculatedColumnFormula>Par_Abs!O2/$B2</calculatedColumnFormula>
    </tableColumn>
    <tableColumn id="16" xr3:uid="{AA98A149-8BBC-4657-A51D-C010930394D1}" name="Aantal bezoeken aan podiumkunsten" dataDxfId="90">
      <calculatedColumnFormula>Par_Abs!P2/$B2</calculatedColumnFormula>
    </tableColumn>
    <tableColumn id="17" xr3:uid="{0A95A230-C65E-4579-9C04-EB971AB61CAE}" name="Aantal fte vrijwilligers podiumkunsten" dataDxfId="64">
      <calculatedColumnFormula>Par_Abs!Q2/$B2</calculatedColumnFormula>
    </tableColumn>
    <tableColumn id="18" xr3:uid="{B5336C14-A870-4917-B7A0-1F8949AA41AA}" name="Aandeel tijd besteed aan bespelen muziekinstrument" dataDxfId="63"/>
    <tableColumn id="19" xr3:uid="{9E3A6C75-FDF4-43C4-899E-9AE701BC0FCD}" name="Aandeel tijd besteed aan toneel, musical of ballet" dataDxfId="62"/>
    <tableColumn id="20" xr3:uid="{B7243431-6017-4313-9979-ED893B1B6D20}" name="Aandeel tijd besteed aan zingen, zangkoor, zanggroepje" dataDxfId="6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5882643-2DCC-4489-A230-0E9E8801832D}" name="Table3211" displayName="Table3211" ref="A6:AD18" totalsRowShown="0" headerRowDxfId="4" dataDxfId="34">
  <tableColumns count="30">
    <tableColumn id="1" xr3:uid="{B8CC10F0-EC0C-4B5B-A806-BA131CAED4FA}" name="Provincie" dataDxfId="33"/>
    <tableColumn id="2" xr3:uid="{7C974DE8-72FE-471A-8E70-90CE817BC97E}" name="Inwoners" dataDxfId="32"/>
    <tableColumn id="3" xr3:uid="{974CE990-75BC-4A37-987E-6933E0896B64}" name="Cultuurlasten gemeenten beeldende kunst en vormgeving" dataDxfId="3">
      <calculatedColumnFormula>IF($B$3="Absolute waarden",Geld_Abs!C2,IF($B$3="Rang absolute waarden",RANK(Geld_Abs!C2,Geld_Abs!C$2:'Geld_Abs'!C$13),IF($B$3="Rang per inwoner",RANK(Geld_Rel!C2,Geld_Rel!C$2:'Geld_Rel'!C$13),Geld_Abs!C2)))</calculatedColumnFormula>
    </tableColumn>
    <tableColumn id="4" xr3:uid="{C6E11D33-CF18-4DB1-9836-7889788BD78F}" name="Cultuurlasten provincies beeldende kunst en vormgeving" dataDxfId="31">
      <calculatedColumnFormula>IF($B$3="Absolute waarden",Geld_Abs!D2,IF($B$3="Rang absolute waarden",RANK(Geld_Abs!D2,Geld_Abs!D$2:'Geld_Abs'!D$13),IF($B$3="Rang per inwoner",RANK(Geld_Rel!D2,Geld_Rel!D$2:'Geld_Rel'!D$13),Geld_Abs!D2)))</calculatedColumnFormula>
    </tableColumn>
    <tableColumn id="5" xr3:uid="{13E12713-0403-440B-80D0-792B03AE3B7D}" name="Cultuurlasten gemeenten kunst en cultuureducatie" dataDxfId="30">
      <calculatedColumnFormula>IF($B$3="Absolute waarden",Geld_Abs!E2,IF($B$3="Rang absolute waarden",RANK(Geld_Abs!E2,Geld_Abs!E$2:'Geld_Abs'!E$13),IF($B$3="Rang per inwoner",RANK(Geld_Rel!E2,Geld_Rel!E$2:'Geld_Rel'!E$13),Geld_Abs!E2)))</calculatedColumnFormula>
    </tableColumn>
    <tableColumn id="6" xr3:uid="{5A20EA16-C673-41D6-8829-B9F91D41F16C}" name="Cultuurlasten provincies kunst en cultuureducatie" dataDxfId="29">
      <calculatedColumnFormula>IF($B$3="Absolute waarden",Geld_Abs!F2,IF($B$3="Rang absolute waarden",RANK(Geld_Abs!F2,Geld_Abs!F$2:'Geld_Abs'!F$13),IF($B$3="Rang per inwoner",RANK(Geld_Rel!F2,Geld_Rel!F$2:'Geld_Rel'!F$13),Geld_Abs!F2)))</calculatedColumnFormula>
    </tableColumn>
    <tableColumn id="7" xr3:uid="{C9CE7082-0F81-4F0B-A4EA-53A322757AB7}" name="Eigen inkomsten musea" dataDxfId="28">
      <calculatedColumnFormula>IF($B$3="Absolute waarden",Geld_Abs!G2,IF($B$3="Rang absolute waarden",RANK(Geld_Abs!G2,Geld_Abs!G$2:'Geld_Abs'!G$13),IF($B$3="Rang per inwoner",RANK(Geld_Rel!G2,Geld_Rel!G$2:'Geld_Rel'!G$13),Geld_Abs!G2)))</calculatedColumnFormula>
    </tableColumn>
    <tableColumn id="8" xr3:uid="{0807A4B8-964C-4569-89F0-4270905BC82C}" name="Cultuurlasten gemeenten musea" dataDxfId="27">
      <calculatedColumnFormula>IF($B$3="Absolute waarden",Geld_Abs!H2,IF($B$3="Rang absolute waarden",RANK(Geld_Abs!H2,Geld_Abs!H$2:'Geld_Abs'!H$13),IF($B$3="Rang per inwoner",RANK(Geld_Rel!H2,Geld_Rel!H$2:'Geld_Rel'!H$13),Geld_Abs!H2)))</calculatedColumnFormula>
    </tableColumn>
    <tableColumn id="9" xr3:uid="{35B07384-1384-4D94-8C1A-F8C49213BF5F}" name="Cultuurlasten gemeenten historische archieven" dataDxfId="26">
      <calculatedColumnFormula>IF($B$3="Absolute waarden",Geld_Abs!I2,IF($B$3="Rang absolute waarden",RANK(Geld_Abs!I2,Geld_Abs!I$2:'Geld_Abs'!I$13),IF($B$3="Rang per inwoner",RANK(Geld_Rel!I2,Geld_Rel!I$2:'Geld_Rel'!I$13),Geld_Abs!I2)))</calculatedColumnFormula>
    </tableColumn>
    <tableColumn id="10" xr3:uid="{D5831FA6-A744-4DF1-918C-33DC486585CA}" name="Cultuurlasten gemeenten cultureel erfgoed" dataDxfId="25">
      <calculatedColumnFormula>IF($B$3="Absolute waarden",Geld_Abs!J2,IF($B$3="Rang absolute waarden",RANK(Geld_Abs!J2,Geld_Abs!J$2:'Geld_Abs'!J$13),IF($B$3="Rang per inwoner",RANK(Geld_Rel!J2,Geld_Rel!J$2:'Geld_Rel'!J$13),Geld_Abs!J2)))</calculatedColumnFormula>
    </tableColumn>
    <tableColumn id="11" xr3:uid="{1D8591D2-9A28-4660-9E50-ECD6CFC361AE}" name="Cultuurlasten provincies musea" dataDxfId="24">
      <calculatedColumnFormula>IF($B$3="Absolute waarden",Geld_Abs!K2,IF($B$3="Rang absolute waarden",RANK(Geld_Abs!K2,Geld_Abs!K$2:'Geld_Abs'!K$13),IF($B$3="Rang per inwoner",RANK(Geld_Rel!K2,Geld_Rel!K$2:'Geld_Rel'!K$13),Geld_Abs!K2)))</calculatedColumnFormula>
    </tableColumn>
    <tableColumn id="12" xr3:uid="{95010997-D574-4E41-A0D1-63B1ABC52D7B}" name="Cultuurlasten provincies historische archieven" dataDxfId="23">
      <calculatedColumnFormula>IF($B$3="Absolute waarden",Geld_Abs!L2,IF($B$3="Rang absolute waarden",RANK(Geld_Abs!L2,Geld_Abs!L$2:'Geld_Abs'!L$13),IF($B$3="Rang per inwoner",RANK(Geld_Rel!L2,Geld_Rel!L$2:'Geld_Rel'!L$13),Geld_Abs!L2)))</calculatedColumnFormula>
    </tableColumn>
    <tableColumn id="13" xr3:uid="{4FF5A7EA-3CDC-45E1-9D23-131471EA0973}" name="Cultuurlasten provincies cultureel erfgoed" dataDxfId="22">
      <calculatedColumnFormula>IF($B$3="Absolute waarden",Geld_Abs!M2,IF($B$3="Rang absolute waarden",RANK(Geld_Abs!M2,Geld_Abs!M$2:'Geld_Abs'!M$13),IF($B$3="Rang per inwoner",RANK(Geld_Rel!M2,Geld_Rel!M$2:'Geld_Rel'!M$13),Geld_Abs!M2)))</calculatedColumnFormula>
    </tableColumn>
    <tableColumn id="14" xr3:uid="{2C3CAD14-E7DC-4A18-AFA9-A0B757C04333}" name="Bruto recette/omzet bioscopen en filmtheaters" dataDxfId="21">
      <calculatedColumnFormula>IF($B$3="Absolute waarden",Geld_Abs!N2,IF($B$3="Rang absolute waarden",RANK(Geld_Abs!N2,Geld_Abs!N$2:'Geld_Abs'!N$13),IF($B$3="Rang per inwoner",RANK(Geld_Rel!N2,Geld_Rel!N$2:'Geld_Rel'!N$13),Geld_Abs!N2)))</calculatedColumnFormula>
    </tableColumn>
    <tableColumn id="15" xr3:uid="{B4E142D0-73E6-4FB3-964C-2D37F79CAC5B}" name="Cultuurlasten gemeenten film en video" dataDxfId="20">
      <calculatedColumnFormula>IF($B$3="Absolute waarden",Geld_Abs!O2,IF($B$3="Rang absolute waarden",RANK(Geld_Abs!O2,Geld_Abs!O$2:'Geld_Abs'!O$13),IF($B$3="Rang per inwoner",RANK(Geld_Rel!O2,Geld_Rel!O$2:'Geld_Rel'!O$13),Geld_Abs!O2)))</calculatedColumnFormula>
    </tableColumn>
    <tableColumn id="16" xr3:uid="{E5ABA7D7-CD1C-4586-8C89-9DD4FBBDCBA6}" name="Cultuurlasten gemeenten overige media" dataDxfId="19">
      <calculatedColumnFormula>IF($B$3="Absolute waarden",Geld_Abs!P2,IF($B$3="Rang absolute waarden",RANK(Geld_Abs!P2,Geld_Abs!P$2:'Geld_Abs'!P$13),IF($B$3="Rang per inwoner",RANK(Geld_Rel!P2,Geld_Rel!P$2:'Geld_Rel'!P$13),Geld_Abs!P2)))</calculatedColumnFormula>
    </tableColumn>
    <tableColumn id="17" xr3:uid="{69FCD652-55E6-4A8E-ABE1-633130D77148}" name="Cultuurlasten gemeenten lokale pers en omroep" dataDxfId="18">
      <calculatedColumnFormula>IF($B$3="Absolute waarden",Geld_Abs!Q2,IF($B$3="Rang absolute waarden",RANK(Geld_Abs!Q2,Geld_Abs!Q$2:'Geld_Abs'!Q$13),IF($B$3="Rang per inwoner",RANK(Geld_Rel!Q2,Geld_Rel!Q$2:'Geld_Rel'!Q$13),Geld_Abs!Q2)))</calculatedColumnFormula>
    </tableColumn>
    <tableColumn id="18" xr3:uid="{668C0C95-6382-45B0-8330-57BCF7FE6D8D}" name="Cultuurlasten provincies film en video" dataDxfId="17">
      <calculatedColumnFormula>IF($B$3="Absolute waarden",Geld_Abs!R2,IF($B$3="Rang absolute waarden",RANK(Geld_Abs!R2,Geld_Abs!R$2:'Geld_Abs'!R$13),IF($B$3="Rang per inwoner",RANK(Geld_Rel!R2,Geld_Rel!R$2:'Geld_Rel'!R$13),Geld_Abs!R2)))</calculatedColumnFormula>
    </tableColumn>
    <tableColumn id="19" xr3:uid="{8D096D44-F080-4BB4-B73F-DD16E40C05CC}" name="Cultuurlasten provincies lokale pers en omroep" dataDxfId="16">
      <calculatedColumnFormula>IF($B$3="Absolute waarden",Geld_Abs!S2,IF($B$3="Rang absolute waarden",RANK(Geld_Abs!S2,Geld_Abs!S$2:'Geld_Abs'!S$13),IF($B$3="Rang per inwoner",RANK(Geld_Rel!S2,Geld_Rel!S$2:'Geld_Rel'!S$13),Geld_Abs!S2)))</calculatedColumnFormula>
    </tableColumn>
    <tableColumn id="20" xr3:uid="{52D54ADF-A2D5-40D0-9A47-1BF4555BB17E}" name="Marktwaarde verkochte boeken" dataDxfId="15">
      <calculatedColumnFormula>IF($B$3="Absolute waarden",Geld_Abs!T2,IF($B$3="Rang absolute waarden",RANK(Geld_Abs!T2,Geld_Abs!T$2:'Geld_Abs'!T$13),IF($B$3="Rang per inwoner",RANK(Geld_Rel!T2,Geld_Rel!T$2:'Geld_Rel'!T$13),Geld_Abs!T2)))</calculatedColumnFormula>
    </tableColumn>
    <tableColumn id="21" xr3:uid="{5A601AA1-0552-4761-A1D9-6EB807445FCB}" name="Subsidies openbare bibliotheken" dataDxfId="14">
      <calculatedColumnFormula>IF($B$3="Absolute waarden",Geld_Abs!U2,IF($B$3="Rang absolute waarden",RANK(Geld_Abs!U2,Geld_Abs!U$2:'Geld_Abs'!U$13),IF($B$3="Rang per inwoner",RANK(Geld_Rel!U2,Geld_Rel!U$2:'Geld_Rel'!U$13),Geld_Abs!U2)))</calculatedColumnFormula>
    </tableColumn>
    <tableColumn id="22" xr3:uid="{6F9C5E57-CCEF-414E-B94C-02AED5396D8D}" name="Eigen inkomsten openbare bibliotheken" dataDxfId="13">
      <calculatedColumnFormula>IF($B$3="Absolute waarden",Geld_Abs!V2,IF($B$3="Rang absolute waarden",RANK(Geld_Abs!V2,Geld_Abs!V$2:'Geld_Abs'!V$13),IF($B$3="Rang per inwoner",RANK(Geld_Rel!V2,Geld_Rel!V$2:'Geld_Rel'!V$13),Geld_Abs!V2)))</calculatedColumnFormula>
    </tableColumn>
    <tableColumn id="23" xr3:uid="{DBB1BC61-C127-4E2B-9F81-CF8FD26DB322}" name="Cultuurlasten gemeenten bibliotheken" dataDxfId="12">
      <calculatedColumnFormula>IF($B$3="Absolute waarden",Geld_Abs!W2,IF($B$3="Rang absolute waarden",RANK(Geld_Abs!W2,Geld_Abs!W$2:'Geld_Abs'!W$13),IF($B$3="Rang per inwoner",RANK(Geld_Rel!W2,Geld_Rel!W$2:'Geld_Rel'!W$13),Geld_Abs!W2)))</calculatedColumnFormula>
    </tableColumn>
    <tableColumn id="24" xr3:uid="{CE9484E2-09F2-4D7E-88C9-8112871B8337}" name="Cultuurlasten provincies bibliotheken" dataDxfId="11">
      <calculatedColumnFormula>IF($B$3="Absolute waarden",Geld_Abs!X2,IF($B$3="Rang absolute waarden",RANK(Geld_Abs!X2,Geld_Abs!X$2:'Geld_Abs'!X$13),IF($B$3="Rang per inwoner",RANK(Geld_Rel!X2,Geld_Rel!X$2:'Geld_Rel'!X$13),Geld_Abs!X2)))</calculatedColumnFormula>
    </tableColumn>
    <tableColumn id="25" xr3:uid="{202A9614-4DBD-425B-A896-C98B3CA0C538}" name="Eigen inkomsten podiumkunsten" dataDxfId="10">
      <calculatedColumnFormula>IF($B$3="Absolute waarden",Geld_Abs!Y2,IF($B$3="Rang absolute waarden",RANK(Geld_Abs!Y2,Geld_Abs!Y$2:'Geld_Abs'!Y$13),IF($B$3="Rang per inwoner",RANK(Geld_Rel!Y2,Geld_Rel!Y$2:'Geld_Rel'!Y$13),Geld_Abs!Y2)))</calculatedColumnFormula>
    </tableColumn>
    <tableColumn id="26" xr3:uid="{64CD9B13-436C-4F49-8A62-B77B5DA74F00}" name="Cultuurlasten gemeenten podiumkunsten" dataDxfId="9">
      <calculatedColumnFormula>IF($B$3="Absolute waarden",Geld_Abs!Z2,IF($B$3="Rang absolute waarden",RANK(Geld_Abs!Z2,Geld_Abs!Z$2:'Geld_Abs'!Z$13),IF($B$3="Rang per inwoner",RANK(Geld_Rel!Z2,Geld_Rel!Z$2:'Geld_Rel'!Z$13),Geld_Abs!Z2)))</calculatedColumnFormula>
    </tableColumn>
    <tableColumn id="27" xr3:uid="{1BCEB09A-A59B-4CC6-BBB8-4F887D9344AE}" name="Cultuurlasten provincies podiumkunsten" dataDxfId="8">
      <calculatedColumnFormula>IF($B$3="Absolute waarden",Geld_Abs!AA2,IF($B$3="Rang absolute waarden",RANK(Geld_Abs!AA2,Geld_Abs!AA$2:'Geld_Abs'!AA$13),IF($B$3="Rang per inwoner",RANK(Geld_Rel!AA2,Geld_Rel!AA$2:'Geld_Rel'!AA$13),Geld_Abs!AA2)))</calculatedColumnFormula>
    </tableColumn>
    <tableColumn id="28" xr3:uid="{D8FF9977-809F-4B4C-8DD4-7227BEDA4901}" name="Meerjarige subsidies verstrekt door rijkscultuur-fondsen" dataDxfId="7">
      <calculatedColumnFormula>IF($B$3="Absolute waarden",Geld_Abs!AB2,IF($B$3="Rang absolute waarden",RANK(Geld_Abs!AB2,Geld_Abs!AB$2:'Geld_Abs'!AB$13),IF($B$3="Rang per inwoner",RANK(Geld_Rel!AB2,Geld_Rel!AB$2:'Geld_Rel'!AB$13),Geld_Abs!AB2)))</calculatedColumnFormula>
    </tableColumn>
    <tableColumn id="29" xr3:uid="{F62C4446-851E-4506-B14F-1A0D984A928F}" name="Cultuurlasten gemeenten overig" dataDxfId="6">
      <calculatedColumnFormula>IF($B$3="Absolute waarden",Geld_Abs!AC2,IF($B$3="Rang absolute waarden",RANK(Geld_Abs!AC2,Geld_Abs!AC$2:'Geld_Abs'!AC$13),IF($B$3="Rang per inwoner",RANK(Geld_Rel!AC2,Geld_Rel!AC$2:'Geld_Rel'!AC$13),Geld_Abs!AC2)))</calculatedColumnFormula>
    </tableColumn>
    <tableColumn id="30" xr3:uid="{E340BDD8-7CFC-47D5-AB27-55A527E23E8A}" name="Cultuurlasten provincies overig" dataDxfId="5">
      <calculatedColumnFormula>IF($B$3="Absolute waarden",Geld_Abs!AD2,IF($B$3="Rang absolute waarden",RANK(Geld_Abs!AD2,Geld_Abs!AD$2:'Geld_Abs'!AD$13),IF($B$3="Rang per inwoner",RANK(Geld_Rel!AD2,Geld_Rel!AD$2:'Geld_Rel'!AD$13),Geld_Abs!AD2)))</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AD13" totalsRowShown="0">
  <autoFilter ref="A1:AD13" xr:uid="{00000000-0009-0000-0100-000005000000}"/>
  <tableColumns count="30">
    <tableColumn id="1" xr3:uid="{00000000-0010-0000-0200-000001000000}" name="Provincie"/>
    <tableColumn id="2" xr3:uid="{00000000-0010-0000-0200-000002000000}" name="Inwoners"/>
    <tableColumn id="3" xr3:uid="{00000000-0010-0000-0200-000003000000}" name="Cultuurlasten gemeenten beeldende kunst en vormgeving"/>
    <tableColumn id="4" xr3:uid="{00000000-0010-0000-0200-000004000000}" name="Cultuurlasten provincies beeldende kunst en vormgeving"/>
    <tableColumn id="5" xr3:uid="{00000000-0010-0000-0200-000005000000}" name="Cultuurlasten gemeenten kunst en cultuureducatie"/>
    <tableColumn id="6" xr3:uid="{00000000-0010-0000-0200-000006000000}" name="Cultuurlasten provincies kunst en cultuureducatie"/>
    <tableColumn id="7" xr3:uid="{00000000-0010-0000-0200-000007000000}" name="Eigen inkomsten musea"/>
    <tableColumn id="8" xr3:uid="{00000000-0010-0000-0200-000008000000}" name="Cultuurlasten gemeenten musea"/>
    <tableColumn id="9" xr3:uid="{00000000-0010-0000-0200-000009000000}" name="Cultuurlasten gemeenten historische archieven"/>
    <tableColumn id="10" xr3:uid="{00000000-0010-0000-0200-00000A000000}" name="Cultuurlasten gemeenten cultureel erfgoed"/>
    <tableColumn id="11" xr3:uid="{00000000-0010-0000-0200-00000B000000}" name="Cultuurlasten provincies musea"/>
    <tableColumn id="12" xr3:uid="{00000000-0010-0000-0200-00000C000000}" name="Cultuurlasten provincies historische archieven"/>
    <tableColumn id="13" xr3:uid="{00000000-0010-0000-0200-00000D000000}" name="Cultuurlasten provincies cultureel erfgoed"/>
    <tableColumn id="14" xr3:uid="{00000000-0010-0000-0200-00000E000000}" name="Bruto recette/omzet bioscopen en filmtheaters"/>
    <tableColumn id="15" xr3:uid="{00000000-0010-0000-0200-00000F000000}" name="Cultuurlasten gemeenten film en video"/>
    <tableColumn id="16" xr3:uid="{00000000-0010-0000-0200-000010000000}" name="Cultuurlasten gemeenten overige media"/>
    <tableColumn id="17" xr3:uid="{00000000-0010-0000-0200-000011000000}" name="Cultuurlasten gemeenten lokale pers en omroep"/>
    <tableColumn id="18" xr3:uid="{00000000-0010-0000-0200-000012000000}" name="Cultuurlasten provincies film en video"/>
    <tableColumn id="19" xr3:uid="{00000000-0010-0000-0200-000013000000}" name="Cultuurlasten provincies lokale pers en omroep"/>
    <tableColumn id="20" xr3:uid="{00000000-0010-0000-0200-000014000000}" name="Marktwaarde verkochte boeken"/>
    <tableColumn id="21" xr3:uid="{00000000-0010-0000-0200-000015000000}" name="Subsidies openbare bibliotheken"/>
    <tableColumn id="22" xr3:uid="{00000000-0010-0000-0200-000016000000}" name="Eigen inkomsten openbare bibliotheken"/>
    <tableColumn id="23" xr3:uid="{00000000-0010-0000-0200-000017000000}" name="Cultuurlasten gemeenten bibliotheken"/>
    <tableColumn id="24" xr3:uid="{00000000-0010-0000-0200-000018000000}" name="Cultuurlasten provincies bibliotheken"/>
    <tableColumn id="25" xr3:uid="{00000000-0010-0000-0200-000019000000}" name="Eigen inkomsten podiumkunsten"/>
    <tableColumn id="26" xr3:uid="{00000000-0010-0000-0200-00001A000000}" name="Cultuurlasten gemeenten podiumkunsten"/>
    <tableColumn id="27" xr3:uid="{00000000-0010-0000-0200-00001B000000}" name="Cultuurlasten provincies podiumkunsten"/>
    <tableColumn id="28" xr3:uid="{00000000-0010-0000-0200-00001C000000}" name="Meerjarige subsidies verstrekt door rijkscultuurfondsen"/>
    <tableColumn id="29" xr3:uid="{00000000-0010-0000-0200-00001D000000}" name="Cultuurlasten gemeenten overig"/>
    <tableColumn id="30" xr3:uid="{00000000-0010-0000-0200-00001E000000}" name="Cultuurlasten provincies overig"/>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87C0476-C2D7-4BBB-B82B-BBC8A569A900}" name="Table510" displayName="Table510" ref="A1:AD13" totalsRowShown="0">
  <autoFilter ref="A1:AD13" xr:uid="{00000000-0009-0000-0100-000005000000}"/>
  <tableColumns count="30">
    <tableColumn id="1" xr3:uid="{8EDA93C2-13B8-4004-B28E-A6E6BAE3B58F}" name="Provincie"/>
    <tableColumn id="2" xr3:uid="{2232408C-8CF9-4220-8CD2-D9576C13B3D3}" name="Inwoners"/>
    <tableColumn id="3" xr3:uid="{5EA243C7-181D-41B1-980F-EA38EA805EA2}" name="Cultuurlasten gemeenten beeldende kunst en vormgeving" dataDxfId="35">
      <calculatedColumnFormula>Geld_Abs!C2/$B2</calculatedColumnFormula>
    </tableColumn>
    <tableColumn id="4" xr3:uid="{5479591F-0F7E-43E6-AC1D-90345758AF25}" name="Cultuurlasten provincies beeldende kunst en vormgeving">
      <calculatedColumnFormula>Geld_Abs!D2/$B2</calculatedColumnFormula>
    </tableColumn>
    <tableColumn id="5" xr3:uid="{05B6EE1D-940E-486F-8F7E-B8928846CCAB}" name="Cultuurlasten gemeenten kunst en cultuureducatie">
      <calculatedColumnFormula>Geld_Abs!E2/$B2</calculatedColumnFormula>
    </tableColumn>
    <tableColumn id="6" xr3:uid="{18B600E1-8AB1-4F4B-949D-2D5666E08652}" name="Cultuurlasten provincies kunst en cultuureducatie">
      <calculatedColumnFormula>Geld_Abs!F2/$B2</calculatedColumnFormula>
    </tableColumn>
    <tableColumn id="7" xr3:uid="{29CAA697-A989-45A9-9014-73B328146FB5}" name="Eigen inkomsten musea">
      <calculatedColumnFormula>Geld_Abs!G2/$B2</calculatedColumnFormula>
    </tableColumn>
    <tableColumn id="8" xr3:uid="{F127D180-0DA5-44B4-91AA-E0B0E263C7B2}" name="Cultuurlasten gemeenten musea">
      <calculatedColumnFormula>Geld_Abs!H2/$B2</calculatedColumnFormula>
    </tableColumn>
    <tableColumn id="9" xr3:uid="{E1DB968F-B3BE-4D05-A311-121213EBB510}" name="Cultuurlasten gemeenten historische archieven">
      <calculatedColumnFormula>Geld_Abs!I2/$B2</calculatedColumnFormula>
    </tableColumn>
    <tableColumn id="10" xr3:uid="{12AEAFB9-ABEE-4CFE-85B0-24BD4D33B03D}" name="Cultuurlasten gemeenten cultureel erfgoed">
      <calculatedColumnFormula>Geld_Abs!J2/$B2</calculatedColumnFormula>
    </tableColumn>
    <tableColumn id="11" xr3:uid="{E8791ACE-259F-4E96-A30D-725153B4439B}" name="Cultuurlasten provincies musea">
      <calculatedColumnFormula>Geld_Abs!K2/$B2</calculatedColumnFormula>
    </tableColumn>
    <tableColumn id="12" xr3:uid="{2E19147E-2FE8-4841-8D1C-F1C2845EF1E8}" name="Cultuurlasten provincies historische archieven">
      <calculatedColumnFormula>Geld_Abs!L2/$B2</calculatedColumnFormula>
    </tableColumn>
    <tableColumn id="13" xr3:uid="{F91E970D-3572-45A6-B3C8-486B36A3D6F6}" name="Cultuurlasten provincies cultureel erfgoed">
      <calculatedColumnFormula>Geld_Abs!M2/$B2</calculatedColumnFormula>
    </tableColumn>
    <tableColumn id="14" xr3:uid="{98434693-0346-467A-B2E9-DDFA8974C77E}" name="Bruto recette/omzet bioscopen en filmtheaters">
      <calculatedColumnFormula>Geld_Abs!N2/$B2</calculatedColumnFormula>
    </tableColumn>
    <tableColumn id="15" xr3:uid="{AE3E06EF-0D26-49D0-AACA-37AD9C581FF2}" name="Cultuurlasten gemeenten film en video">
      <calculatedColumnFormula>Geld_Abs!O2/$B2</calculatedColumnFormula>
    </tableColumn>
    <tableColumn id="16" xr3:uid="{9D5F1B78-B9FA-4193-9060-DF710505B26A}" name="Cultuurlasten gemeenten overige media">
      <calculatedColumnFormula>Geld_Abs!P2/$B2</calculatedColumnFormula>
    </tableColumn>
    <tableColumn id="17" xr3:uid="{027E03F1-C9D1-4A11-ADFF-8F61355A5EFC}" name="Cultuurlasten gemeenten lokale pers en omroep">
      <calculatedColumnFormula>Geld_Abs!Q2/$B2</calculatedColumnFormula>
    </tableColumn>
    <tableColumn id="18" xr3:uid="{6154C4A1-0558-4DA2-8BFB-19539CA83B9D}" name="Cultuurlasten provincies film en video">
      <calculatedColumnFormula>Geld_Abs!R2/$B2</calculatedColumnFormula>
    </tableColumn>
    <tableColumn id="19" xr3:uid="{DE69AC18-D05C-48FD-856F-D37F43BCC2AF}" name="Cultuurlasten provincies lokale pers en omroep">
      <calculatedColumnFormula>Geld_Abs!S2/$B2</calculatedColumnFormula>
    </tableColumn>
    <tableColumn id="20" xr3:uid="{B97977B8-3081-4D66-B8A2-5063E5182CD4}" name="Marktwaarde verkochte boeken">
      <calculatedColumnFormula>Geld_Abs!T2/$B2</calculatedColumnFormula>
    </tableColumn>
    <tableColumn id="21" xr3:uid="{C54A637F-9AF0-4B0B-BF60-9228962EE940}" name="Subsidies openbare bibliotheken">
      <calculatedColumnFormula>Geld_Abs!U2/$B2</calculatedColumnFormula>
    </tableColumn>
    <tableColumn id="22" xr3:uid="{92C2D46C-6810-4242-966D-171ED7DC3018}" name="Eigen inkomsten openbare bibliotheken">
      <calculatedColumnFormula>Geld_Abs!V2/$B2</calculatedColumnFormula>
    </tableColumn>
    <tableColumn id="23" xr3:uid="{097780DA-CB34-4DBC-800E-3FD0999D3064}" name="Cultuurlasten gemeenten bibliotheken">
      <calculatedColumnFormula>Geld_Abs!W2/$B2</calculatedColumnFormula>
    </tableColumn>
    <tableColumn id="24" xr3:uid="{2BC75335-A141-4095-9DC2-E07B1F47B766}" name="Cultuurlasten provincies bibliotheken">
      <calculatedColumnFormula>Geld_Abs!X2/$B2</calculatedColumnFormula>
    </tableColumn>
    <tableColumn id="25" xr3:uid="{89E3A84F-25DA-4AE7-BB97-67F26620C15F}" name="Eigen inkomsten podiumkunsten">
      <calculatedColumnFormula>Geld_Abs!Y2/$B2</calculatedColumnFormula>
    </tableColumn>
    <tableColumn id="26" xr3:uid="{6570DB54-7C73-417E-8B48-550DC47A601D}" name="Cultuurlasten gemeenten podiumkunsten">
      <calculatedColumnFormula>Geld_Abs!Z2/$B2</calculatedColumnFormula>
    </tableColumn>
    <tableColumn id="27" xr3:uid="{F7BBAB31-3DA7-437E-9F11-BC4F4304F04F}" name="Cultuurlasten provincies podiumkunsten">
      <calculatedColumnFormula>Geld_Abs!AA2/$B2</calculatedColumnFormula>
    </tableColumn>
    <tableColumn id="28" xr3:uid="{E3F6C197-44D7-4B72-9C0D-6803AF2814EF}" name="Meerjarige subsidies verstrekt door rijkscultuurfondsen">
      <calculatedColumnFormula>Geld_Abs!AB2/$B2</calculatedColumnFormula>
    </tableColumn>
    <tableColumn id="29" xr3:uid="{17D262F6-0CEC-45B9-A1F7-B82AD9A17750}" name="Cultuurlasten gemeenten overig">
      <calculatedColumnFormula>Geld_Abs!AC2/$B2</calculatedColumnFormula>
    </tableColumn>
    <tableColumn id="30" xr3:uid="{9E3B1F86-EB46-4988-BAF2-A4A37D302479}" name="Cultuurlasten provincies overig">
      <calculatedColumnFormula>Geld_Abs!AD2/$B2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Aangepast 1">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00BE4B"/>
      </a:hlink>
      <a:folHlink>
        <a:srgbClr val="00BE4B"/>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022E-62F8-4123-A750-C75E98438315}">
  <dimension ref="B1:N7"/>
  <sheetViews>
    <sheetView tabSelected="1" workbookViewId="0"/>
  </sheetViews>
  <sheetFormatPr defaultRowHeight="14.5" x14ac:dyDescent="0.35"/>
  <cols>
    <col min="1" max="1" width="8.7265625" style="18" customWidth="1"/>
    <col min="2" max="16384" width="8.7265625" style="18"/>
  </cols>
  <sheetData>
    <row r="1" spans="2:14" ht="20" customHeight="1" x14ac:dyDescent="0.35"/>
    <row r="2" spans="2:14" ht="21" customHeight="1" x14ac:dyDescent="0.35">
      <c r="B2" s="55" t="s">
        <v>209</v>
      </c>
      <c r="C2" s="56"/>
      <c r="D2" s="56"/>
      <c r="E2" s="56"/>
      <c r="F2" s="56"/>
      <c r="G2" s="56"/>
      <c r="H2" s="56"/>
      <c r="I2" s="56"/>
      <c r="J2" s="56"/>
      <c r="K2" s="56"/>
      <c r="L2" s="56"/>
      <c r="M2" s="56"/>
      <c r="N2" s="56"/>
    </row>
    <row r="3" spans="2:14" ht="15.5" customHeight="1" x14ac:dyDescent="0.35">
      <c r="B3" s="56"/>
      <c r="C3" s="56"/>
      <c r="D3" s="56"/>
      <c r="E3" s="56"/>
      <c r="F3" s="56"/>
      <c r="G3" s="56"/>
      <c r="H3" s="56"/>
      <c r="I3" s="56"/>
      <c r="J3" s="56"/>
      <c r="K3" s="56"/>
      <c r="L3" s="56"/>
      <c r="M3" s="56"/>
      <c r="N3" s="56"/>
    </row>
    <row r="4" spans="2:14" x14ac:dyDescent="0.35">
      <c r="B4" s="20" t="s">
        <v>136</v>
      </c>
      <c r="C4" s="20"/>
      <c r="D4" s="20"/>
      <c r="E4" s="20"/>
      <c r="F4" s="20"/>
      <c r="G4" s="20"/>
      <c r="H4" s="20"/>
      <c r="I4" s="20"/>
      <c r="J4" s="20"/>
      <c r="K4" s="20"/>
      <c r="L4" s="20"/>
      <c r="M4" s="20"/>
      <c r="N4" s="20"/>
    </row>
    <row r="5" spans="2:14" x14ac:dyDescent="0.35">
      <c r="B5" s="20"/>
      <c r="C5" s="20"/>
      <c r="D5" s="20"/>
      <c r="E5" s="20"/>
      <c r="F5" s="20"/>
      <c r="G5" s="20"/>
      <c r="H5" s="20"/>
      <c r="I5" s="20"/>
      <c r="J5" s="20"/>
      <c r="K5" s="20"/>
      <c r="L5" s="20"/>
      <c r="M5" s="20"/>
      <c r="N5" s="20"/>
    </row>
    <row r="6" spans="2:14" x14ac:dyDescent="0.35">
      <c r="B6" s="20"/>
      <c r="C6" s="20"/>
      <c r="D6" s="20"/>
      <c r="E6" s="20"/>
      <c r="F6" s="20"/>
      <c r="G6" s="20"/>
      <c r="H6" s="20"/>
      <c r="I6" s="20"/>
      <c r="J6" s="20"/>
      <c r="K6" s="20"/>
      <c r="L6" s="20"/>
      <c r="M6" s="20"/>
      <c r="N6" s="20"/>
    </row>
    <row r="7" spans="2:14" ht="184" customHeight="1" x14ac:dyDescent="0.35">
      <c r="B7" s="19" t="s">
        <v>142</v>
      </c>
      <c r="C7" s="19"/>
      <c r="D7" s="19"/>
      <c r="E7" s="19"/>
      <c r="F7" s="19"/>
      <c r="G7" s="19"/>
      <c r="H7" s="19"/>
      <c r="I7" s="19"/>
      <c r="J7" s="19"/>
      <c r="K7" s="19"/>
      <c r="L7" s="19"/>
      <c r="M7" s="19"/>
      <c r="N7" s="19"/>
    </row>
  </sheetData>
  <mergeCells count="3">
    <mergeCell ref="B7:N7"/>
    <mergeCell ref="B2:N3"/>
    <mergeCell ref="B4:N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4B86-0AC3-4E0F-AED5-08B199186E1D}">
  <dimension ref="A1:AD13"/>
  <sheetViews>
    <sheetView workbookViewId="0">
      <selection activeCell="I7" sqref="I7"/>
    </sheetView>
  </sheetViews>
  <sheetFormatPr defaultColWidth="10.90625" defaultRowHeight="14.5" x14ac:dyDescent="0.35"/>
  <sheetData>
    <row r="1" spans="1:30" x14ac:dyDescent="0.35">
      <c r="A1" t="s">
        <v>0</v>
      </c>
      <c r="B1" t="s">
        <v>1</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row>
    <row r="2" spans="1:30" x14ac:dyDescent="0.35">
      <c r="A2" t="s">
        <v>27</v>
      </c>
      <c r="B2">
        <v>492167</v>
      </c>
      <c r="C2">
        <f>Geld_Abs!C2/$B2</f>
        <v>4.5387561539071086</v>
      </c>
      <c r="D2">
        <f>Geld_Abs!D2/$B2</f>
        <v>0.51811681807191456</v>
      </c>
      <c r="E2">
        <f>Geld_Abs!E2/$B2</f>
        <v>8.9910213403174133</v>
      </c>
      <c r="F2">
        <f>Geld_Abs!F2/$B2</f>
        <v>3.8564145909823293</v>
      </c>
      <c r="G2">
        <f>Geld_Abs!G2/$B2</f>
        <v>9.7992124624365307</v>
      </c>
      <c r="H2">
        <f>Geld_Abs!H2/$B2</f>
        <v>3.8767410248960212</v>
      </c>
      <c r="I2">
        <f>Geld_Abs!I2/$B2</f>
        <v>0.52826784404480598</v>
      </c>
      <c r="J2">
        <f>Geld_Abs!J2/$B2</f>
        <v>1.9139844808774258</v>
      </c>
      <c r="K2">
        <f>Geld_Abs!K2/$B2</f>
        <v>13.454782624596936</v>
      </c>
      <c r="L2">
        <f>Geld_Abs!L2/$B2</f>
        <v>0.98543786966619051</v>
      </c>
      <c r="M2">
        <f>Geld_Abs!M2/$B2</f>
        <v>6.5363992303425462</v>
      </c>
      <c r="N2">
        <f>Geld_Abs!N2/$B2</f>
        <v>12.251938874406452</v>
      </c>
      <c r="O2">
        <f>Geld_Abs!O2/$B2</f>
        <v>2.7203713373712581</v>
      </c>
      <c r="P2">
        <f>Geld_Abs!P2/$B2</f>
        <v>0.60270599207179676</v>
      </c>
      <c r="Q2">
        <f>Geld_Abs!Q2/$B2</f>
        <v>0.47415612993150696</v>
      </c>
      <c r="R2">
        <f>Geld_Abs!R2/$B2</f>
        <v>0</v>
      </c>
      <c r="S2">
        <f>Geld_Abs!S2/$B2</f>
        <v>0.13613265416007167</v>
      </c>
      <c r="T2">
        <f>Geld_Abs!T2/$B2</f>
        <v>107.54173796699088</v>
      </c>
      <c r="U2">
        <f>Geld_Abs!U2/$B2</f>
        <v>26.568904457226918</v>
      </c>
      <c r="V2">
        <f>Geld_Abs!V2/$B2</f>
        <v>7.0097873282849115</v>
      </c>
      <c r="W2">
        <f>Geld_Abs!W2/$B2</f>
        <v>26.019629515997618</v>
      </c>
      <c r="X2">
        <f>Geld_Abs!X2/$B2</f>
        <v>7.1764258879607938</v>
      </c>
      <c r="Y2">
        <f>Geld_Abs!Y2/$B2</f>
        <v>13.042977282101401</v>
      </c>
      <c r="Z2">
        <f>Geld_Abs!Z2/$B2</f>
        <v>32.317020442248264</v>
      </c>
      <c r="AA2">
        <f>Geld_Abs!AA2/$B2</f>
        <v>4.0738204715066226</v>
      </c>
      <c r="AB2">
        <f>Geld_Abs!AB2/$B2</f>
        <v>0.99762885362082387</v>
      </c>
      <c r="AC2">
        <f>Geld_Abs!AC2/$B2</f>
        <v>1.801910733551823</v>
      </c>
      <c r="AD2">
        <f>Geld_Abs!AD2/$B2</f>
        <v>5.7886855477917045</v>
      </c>
    </row>
    <row r="3" spans="1:30" x14ac:dyDescent="0.35">
      <c r="A3" t="s">
        <v>28</v>
      </c>
      <c r="B3">
        <v>416546</v>
      </c>
      <c r="C3">
        <f>Geld_Abs!C3/$B3</f>
        <v>0.77302386771208942</v>
      </c>
      <c r="D3">
        <f>Geld_Abs!D3/$B3</f>
        <v>1.1643371920508179</v>
      </c>
      <c r="E3">
        <f>Geld_Abs!E3/$B3</f>
        <v>11.309675281961656</v>
      </c>
      <c r="F3">
        <f>Geld_Abs!F3/$B3</f>
        <v>3.1089003375377509</v>
      </c>
      <c r="G3">
        <f>Geld_Abs!G3/$B3</f>
        <v>7.2684683270541788</v>
      </c>
      <c r="H3">
        <f>Geld_Abs!H3/$B3</f>
        <v>1.1547344110854503</v>
      </c>
      <c r="I3">
        <f>Geld_Abs!I3/$B3</f>
        <v>2.2374479649306438</v>
      </c>
      <c r="J3">
        <f>Geld_Abs!J3/$B3</f>
        <v>1.4860303543906315</v>
      </c>
      <c r="K3">
        <f>Geld_Abs!K3/$B3</f>
        <v>4.0475721769024311</v>
      </c>
      <c r="L3">
        <f>Geld_Abs!L3/$B3</f>
        <v>0.60017381033547312</v>
      </c>
      <c r="M3">
        <f>Geld_Abs!M3/$B3</f>
        <v>1.1019191157759287</v>
      </c>
      <c r="N3">
        <f>Geld_Abs!N3/$B3</f>
        <v>13.926433095024318</v>
      </c>
      <c r="O3">
        <f>Geld_Abs!O3/$B3</f>
        <v>2.6407647654760818E-2</v>
      </c>
      <c r="P3">
        <f>Geld_Abs!P3/$B3</f>
        <v>0</v>
      </c>
      <c r="Q3">
        <f>Geld_Abs!Q3/$B3</f>
        <v>0.40091610530409605</v>
      </c>
      <c r="R3">
        <f>Geld_Abs!R3/$B3</f>
        <v>0</v>
      </c>
      <c r="S3">
        <f>Geld_Abs!S3/$B3</f>
        <v>0</v>
      </c>
      <c r="T3">
        <f>Geld_Abs!T3/$B3</f>
        <v>30.736005819285264</v>
      </c>
      <c r="U3">
        <f>Geld_Abs!U3/$B3</f>
        <v>37.873881876191348</v>
      </c>
      <c r="V3">
        <f>Geld_Abs!V3/$B3</f>
        <v>6.8285567500348101</v>
      </c>
      <c r="W3">
        <f>Geld_Abs!W3/$B3</f>
        <v>40.665376693090316</v>
      </c>
      <c r="X3">
        <f>Geld_Abs!X3/$B3</f>
        <v>2.3286743841016357</v>
      </c>
      <c r="Y3">
        <f>Geld_Abs!Y3/$B3</f>
        <v>17.397648759080631</v>
      </c>
      <c r="Z3">
        <f>Geld_Abs!Z3/$B3</f>
        <v>34.061064084158772</v>
      </c>
      <c r="AA3">
        <f>Geld_Abs!AA3/$B3</f>
        <v>1.5292428687347857</v>
      </c>
      <c r="AB3">
        <f>Geld_Abs!AB3/$B3</f>
        <v>3.6898685859424889</v>
      </c>
      <c r="AC3">
        <f>Geld_Abs!AC3/$B3</f>
        <v>8.30880623028429</v>
      </c>
      <c r="AD3">
        <f>Geld_Abs!AD3/$B3</f>
        <v>-4.0811819102812175E-2</v>
      </c>
    </row>
    <row r="4" spans="1:30" x14ac:dyDescent="0.35">
      <c r="A4" t="s">
        <v>29</v>
      </c>
      <c r="B4">
        <v>647672</v>
      </c>
      <c r="C4">
        <f>Geld_Abs!C4/$B4</f>
        <v>0.67251633542904432</v>
      </c>
      <c r="D4">
        <f>Geld_Abs!D4/$B4</f>
        <v>0.23314270186143604</v>
      </c>
      <c r="E4">
        <f>Geld_Abs!E4/$B4</f>
        <v>8.6517372991267187</v>
      </c>
      <c r="F4">
        <f>Geld_Abs!F4/$B4</f>
        <v>0.68244420015069351</v>
      </c>
      <c r="G4">
        <f>Geld_Abs!G4/$B4</f>
        <v>10.901311157499475</v>
      </c>
      <c r="H4">
        <f>Geld_Abs!H4/$B4</f>
        <v>11.881690114749441</v>
      </c>
      <c r="I4">
        <f>Geld_Abs!I4/$B4</f>
        <v>0.92571857359898224</v>
      </c>
      <c r="J4">
        <f>Geld_Abs!J4/$B4</f>
        <v>4.3417038253931004</v>
      </c>
      <c r="K4">
        <f>Geld_Abs!K4/$B4</f>
        <v>7.9052359836460431</v>
      </c>
      <c r="L4">
        <f>Geld_Abs!L4/$B4</f>
        <v>6.6422510159463428</v>
      </c>
      <c r="M4">
        <f>Geld_Abs!M4/$B4</f>
        <v>18.449153275114565</v>
      </c>
      <c r="N4">
        <f>Geld_Abs!N4/$B4</f>
        <v>10.377166219938488</v>
      </c>
      <c r="O4">
        <f>Geld_Abs!O4/$B4</f>
        <v>0.26153361578082734</v>
      </c>
      <c r="P4">
        <f>Geld_Abs!P4/$B4</f>
        <v>0.1120690719994071</v>
      </c>
      <c r="Q4">
        <f>Geld_Abs!Q4/$B4</f>
        <v>0.60155140256179052</v>
      </c>
      <c r="R4">
        <f>Geld_Abs!R4/$B4</f>
        <v>0.99896243777714644</v>
      </c>
      <c r="S4">
        <f>Geld_Abs!S4/$B4</f>
        <v>1.028298274435208</v>
      </c>
      <c r="T4">
        <f>Geld_Abs!T4/$B4</f>
        <v>37.030338875233141</v>
      </c>
      <c r="U4">
        <f>Geld_Abs!U4/$B4</f>
        <v>21.411788683160612</v>
      </c>
      <c r="V4">
        <f>Geld_Abs!V4/$B4</f>
        <v>5.4511743598611639</v>
      </c>
      <c r="W4">
        <f>Geld_Abs!W4/$B4</f>
        <v>23.120974814412232</v>
      </c>
      <c r="X4">
        <f>Geld_Abs!X4/$B4</f>
        <v>4.959300386615447</v>
      </c>
      <c r="Y4">
        <f>Geld_Abs!Y4/$B4</f>
        <v>19.329401301893551</v>
      </c>
      <c r="Z4">
        <f>Geld_Abs!Z4/$B4</f>
        <v>24.65566366926469</v>
      </c>
      <c r="AA4">
        <f>Geld_Abs!AA4/$B4</f>
        <v>3.6144838745537866</v>
      </c>
      <c r="AB4">
        <f>Geld_Abs!AB4/$B4</f>
        <v>0.59598068157956496</v>
      </c>
      <c r="AC4">
        <f>Geld_Abs!AC4/$B4</f>
        <v>5.8544618263565509</v>
      </c>
      <c r="AD4">
        <f>Geld_Abs!AD4/$B4</f>
        <v>14.700342148494917</v>
      </c>
    </row>
    <row r="5" spans="1:30" x14ac:dyDescent="0.35">
      <c r="A5" t="s">
        <v>30</v>
      </c>
      <c r="B5">
        <v>2071972</v>
      </c>
      <c r="C5">
        <f>Geld_Abs!C5/$B5</f>
        <v>3.2122398372178775</v>
      </c>
      <c r="D5">
        <f>Geld_Abs!D5/$B5</f>
        <v>0.34363398733187517</v>
      </c>
      <c r="E5">
        <f>Geld_Abs!E5/$B5</f>
        <v>9.9807936593737754</v>
      </c>
      <c r="F5">
        <f>Geld_Abs!F5/$B5</f>
        <v>0.55695733340025833</v>
      </c>
      <c r="G5">
        <f>Geld_Abs!G5/$B5</f>
        <v>13.308071096076155</v>
      </c>
      <c r="H5">
        <f>Geld_Abs!H5/$B5</f>
        <v>6.389180452245494</v>
      </c>
      <c r="I5">
        <f>Geld_Abs!I5/$B5</f>
        <v>3.0371052311517723</v>
      </c>
      <c r="J5">
        <f>Geld_Abs!J5/$B5</f>
        <v>8.3842831852940094</v>
      </c>
      <c r="K5">
        <f>Geld_Abs!K5/$B5</f>
        <v>1.1563862832123215</v>
      </c>
      <c r="L5">
        <f>Geld_Abs!L5/$B5</f>
        <v>7.5290592730017591E-2</v>
      </c>
      <c r="M5">
        <f>Geld_Abs!M5/$B5</f>
        <v>15.092868050340449</v>
      </c>
      <c r="N5">
        <f>Geld_Abs!N5/$B5</f>
        <v>16.561999872585151</v>
      </c>
      <c r="O5">
        <f>Geld_Abs!O5/$B5</f>
        <v>2.0989038461909715</v>
      </c>
      <c r="P5">
        <f>Geld_Abs!P5/$B5</f>
        <v>0.23484969874110267</v>
      </c>
      <c r="Q5">
        <f>Geld_Abs!Q5/$B5</f>
        <v>0.80706689086532057</v>
      </c>
      <c r="R5">
        <f>Geld_Abs!R5/$B5</f>
        <v>0</v>
      </c>
      <c r="S5">
        <f>Geld_Abs!S5/$B5</f>
        <v>0.60329000584949988</v>
      </c>
      <c r="T5">
        <f>Geld_Abs!T5/$B5</f>
        <v>46.976333768023892</v>
      </c>
      <c r="U5">
        <f>Geld_Abs!U5/$B5</f>
        <v>21.72972752527544</v>
      </c>
      <c r="V5">
        <f>Geld_Abs!V5/$B5</f>
        <v>6.6814097873909493</v>
      </c>
      <c r="W5">
        <f>Geld_Abs!W5/$B5</f>
        <v>22.29816715669903</v>
      </c>
      <c r="X5">
        <f>Geld_Abs!X5/$B5</f>
        <v>3.4643325295901684</v>
      </c>
      <c r="Y5">
        <f>Geld_Abs!Y5/$B5</f>
        <v>20.964674233049482</v>
      </c>
      <c r="Z5">
        <f>Geld_Abs!Z5/$B5</f>
        <v>23.108617780549157</v>
      </c>
      <c r="AA5">
        <f>Geld_Abs!AA5/$B5</f>
        <v>2.1506082128522972</v>
      </c>
      <c r="AB5">
        <f>Geld_Abs!AB5/$B5</f>
        <v>1.1452857471046907</v>
      </c>
      <c r="AC5">
        <f>Geld_Abs!AC5/$B5</f>
        <v>5.8041928172774533</v>
      </c>
      <c r="AD5">
        <f>Geld_Abs!AD5/$B5</f>
        <v>2.8629730517593868</v>
      </c>
    </row>
    <row r="6" spans="1:30" x14ac:dyDescent="0.35">
      <c r="A6" t="s">
        <v>31</v>
      </c>
      <c r="B6">
        <v>583990</v>
      </c>
      <c r="C6">
        <f>Geld_Abs!C6/$B6</f>
        <v>3.1461925717906127</v>
      </c>
      <c r="D6">
        <f>Geld_Abs!D6/$B6</f>
        <v>2.3973013236528024E-2</v>
      </c>
      <c r="E6">
        <f>Geld_Abs!E6/$B6</f>
        <v>12.485513450572784</v>
      </c>
      <c r="F6">
        <f>Geld_Abs!F6/$B6</f>
        <v>1.5599582184626448</v>
      </c>
      <c r="G6">
        <f>Geld_Abs!G6/$B6</f>
        <v>8.7477045839826033</v>
      </c>
      <c r="H6">
        <f>Geld_Abs!H6/$B6</f>
        <v>16.744829534752306</v>
      </c>
      <c r="I6">
        <f>Geld_Abs!I6/$B6</f>
        <v>19.308870014897515</v>
      </c>
      <c r="J6">
        <f>Geld_Abs!J6/$B6</f>
        <v>5.717563656911933</v>
      </c>
      <c r="K6">
        <f>Geld_Abs!K6/$B6</f>
        <v>2.4846315861572972</v>
      </c>
      <c r="L6">
        <f>Geld_Abs!L6/$B6</f>
        <v>1.5411222794910873</v>
      </c>
      <c r="M6">
        <f>Geld_Abs!M6/$B6</f>
        <v>23.383962054144764</v>
      </c>
      <c r="N6">
        <f>Geld_Abs!N6/$B6</f>
        <v>17.693796126646003</v>
      </c>
      <c r="O6">
        <f>Geld_Abs!O6/$B6</f>
        <v>3.0525556944468226</v>
      </c>
      <c r="P6">
        <f>Geld_Abs!P6/$B6</f>
        <v>0.46907481292487885</v>
      </c>
      <c r="Q6">
        <f>Geld_Abs!Q6/$B6</f>
        <v>0.34845459682528812</v>
      </c>
      <c r="R6">
        <f>Geld_Abs!R6/$B6</f>
        <v>0.29623794927995345</v>
      </c>
      <c r="S6">
        <f>Geld_Abs!S6/$B6</f>
        <v>0.16096166030240244</v>
      </c>
      <c r="T6">
        <f>Geld_Abs!T6/$B6</f>
        <v>20.655749601876746</v>
      </c>
      <c r="U6">
        <f>Geld_Abs!U6/$B6</f>
        <v>27.049432353293721</v>
      </c>
      <c r="V6">
        <f>Geld_Abs!V6/$B6</f>
        <v>7.3540659942807238</v>
      </c>
      <c r="W6">
        <f>Geld_Abs!W6/$B6</f>
        <v>13.386480932892686</v>
      </c>
      <c r="X6">
        <f>Geld_Abs!X6/$B6</f>
        <v>3.6524598023938766</v>
      </c>
      <c r="Y6">
        <f>Geld_Abs!Y6/$B6</f>
        <v>41.271537183855891</v>
      </c>
      <c r="Z6">
        <f>Geld_Abs!Z6/$B6</f>
        <v>45.149726878884913</v>
      </c>
      <c r="AA6">
        <f>Geld_Abs!AA6/$B6</f>
        <v>1.7945512765629548</v>
      </c>
      <c r="AB6">
        <f>Geld_Abs!AB6/$B6</f>
        <v>3.1199164369252896</v>
      </c>
      <c r="AC6">
        <f>Geld_Abs!AC6/$B6</f>
        <v>7.030240243839792</v>
      </c>
      <c r="AD6">
        <f>Geld_Abs!AD6/$B6</f>
        <v>6.5651809106320318</v>
      </c>
    </row>
    <row r="7" spans="1:30" x14ac:dyDescent="0.35">
      <c r="A7" t="s">
        <v>32</v>
      </c>
      <c r="B7">
        <v>1116137</v>
      </c>
      <c r="C7">
        <f>Geld_Abs!C7/$B7</f>
        <v>3.2515076554222286</v>
      </c>
      <c r="D7">
        <f>Geld_Abs!D7/$B7</f>
        <v>2.1351966649255423</v>
      </c>
      <c r="E7">
        <f>Geld_Abs!E7/$B7</f>
        <v>13.488597725906407</v>
      </c>
      <c r="F7">
        <f>Geld_Abs!F7/$B7</f>
        <v>2.2473961529812199</v>
      </c>
      <c r="G7">
        <f>Geld_Abs!G7/$B7</f>
        <v>6.6518760689771952</v>
      </c>
      <c r="H7">
        <f>Geld_Abs!H7/$B7</f>
        <v>5.2463469986211368</v>
      </c>
      <c r="I7">
        <f>Geld_Abs!I7/$B7</f>
        <v>2.310073046588367</v>
      </c>
      <c r="J7">
        <f>Geld_Abs!J7/$B7</f>
        <v>12.09528937755849</v>
      </c>
      <c r="K7">
        <f>Geld_Abs!K7/$B7</f>
        <v>16.807039279228267</v>
      </c>
      <c r="L7">
        <f>Geld_Abs!L7/$B7</f>
        <v>0.42194013817300208</v>
      </c>
      <c r="M7">
        <f>Geld_Abs!M7/$B7</f>
        <v>9.0571933911338842</v>
      </c>
      <c r="N7">
        <f>Geld_Abs!N7/$B7</f>
        <v>15.881562926414947</v>
      </c>
      <c r="O7">
        <f>Geld_Abs!O7/$B7</f>
        <v>2.1077663405119624</v>
      </c>
      <c r="P7">
        <f>Geld_Abs!P7/$B7</f>
        <v>7.3215922418126092E-2</v>
      </c>
      <c r="Q7">
        <f>Geld_Abs!Q7/$B7</f>
        <v>1.299112026570215</v>
      </c>
      <c r="R7">
        <f>Geld_Abs!R7/$B7</f>
        <v>2.0122646234288442</v>
      </c>
      <c r="S7">
        <f>Geld_Abs!S7/$B7</f>
        <v>0</v>
      </c>
      <c r="T7">
        <f>Geld_Abs!T7/$B7</f>
        <v>10.824713184850964</v>
      </c>
      <c r="U7">
        <f>Geld_Abs!U7/$B7</f>
        <v>20.019364110319792</v>
      </c>
      <c r="V7">
        <f>Geld_Abs!V7/$B7</f>
        <v>2.6997241378074555</v>
      </c>
      <c r="W7">
        <f>Geld_Abs!W7/$B7</f>
        <v>20.362459088803615</v>
      </c>
      <c r="X7">
        <f>Geld_Abs!X7/$B7</f>
        <v>1.8285309061522017</v>
      </c>
      <c r="Y7">
        <f>Geld_Abs!Y7/$B7</f>
        <v>23.977991053069651</v>
      </c>
      <c r="Z7">
        <f>Geld_Abs!Z7/$B7</f>
        <v>38.409057311064863</v>
      </c>
      <c r="AA7">
        <f>Geld_Abs!AA7/$B7</f>
        <v>4.2596114993051932</v>
      </c>
      <c r="AB7">
        <f>Geld_Abs!AB7/$B7</f>
        <v>1.8411718274727924</v>
      </c>
      <c r="AC7">
        <f>Geld_Abs!AC7/$B7</f>
        <v>12.497947832568942</v>
      </c>
      <c r="AD7">
        <f>Geld_Abs!AD7/$B7</f>
        <v>3.9336273235274879</v>
      </c>
    </row>
    <row r="8" spans="1:30" x14ac:dyDescent="0.35">
      <c r="A8" t="s">
        <v>33</v>
      </c>
      <c r="B8">
        <v>2544806</v>
      </c>
      <c r="C8">
        <f>Geld_Abs!C8/$B8</f>
        <v>7.6834536699457638</v>
      </c>
      <c r="D8">
        <f>Geld_Abs!D8/$B8</f>
        <v>0.58641169503687118</v>
      </c>
      <c r="E8">
        <f>Geld_Abs!E8/$B8</f>
        <v>14.126790804485685</v>
      </c>
      <c r="F8">
        <f>Geld_Abs!F8/$B8</f>
        <v>0.65548965225639988</v>
      </c>
      <c r="G8">
        <f>Geld_Abs!G8/$B8</f>
        <v>6.4103629117504441</v>
      </c>
      <c r="H8">
        <f>Geld_Abs!H8/$B8</f>
        <v>9.7473304448354803</v>
      </c>
      <c r="I8">
        <f>Geld_Abs!I8/$B8</f>
        <v>5.2247342233553367</v>
      </c>
      <c r="J8">
        <f>Geld_Abs!J8/$B8</f>
        <v>4.8887813059227305</v>
      </c>
      <c r="K8">
        <f>Geld_Abs!K8/$B8</f>
        <v>1.9995230481223323</v>
      </c>
      <c r="L8">
        <f>Geld_Abs!L8/$B8</f>
        <v>0.28284985181581623</v>
      </c>
      <c r="M8">
        <f>Geld_Abs!M8/$B8</f>
        <v>10.505171651591517</v>
      </c>
      <c r="N8">
        <f>Geld_Abs!N8/$B8</f>
        <v>19.757498214009242</v>
      </c>
      <c r="O8">
        <f>Geld_Abs!O8/$B8</f>
        <v>0.79920905562152866</v>
      </c>
      <c r="P8">
        <f>Geld_Abs!P8/$B8</f>
        <v>0.3431676127767696</v>
      </c>
      <c r="Q8">
        <f>Geld_Abs!Q8/$B8</f>
        <v>1.032151370281271</v>
      </c>
      <c r="R8">
        <f>Geld_Abs!R8/$B8</f>
        <v>0.61087839308772451</v>
      </c>
      <c r="S8">
        <f>Geld_Abs!S8/$B8</f>
        <v>2.9471794706551306E-2</v>
      </c>
      <c r="T8">
        <f>Geld_Abs!T8/$B8</f>
        <v>18.657299177226083</v>
      </c>
      <c r="U8">
        <f>Geld_Abs!U8/$B8</f>
        <v>22.099423688878446</v>
      </c>
      <c r="V8">
        <f>Geld_Abs!V8/$B8</f>
        <v>4.3950654784686929</v>
      </c>
      <c r="W8">
        <f>Geld_Abs!W8/$B8</f>
        <v>18.228139983951625</v>
      </c>
      <c r="X8">
        <f>Geld_Abs!X8/$B8</f>
        <v>1.8788292702862222</v>
      </c>
      <c r="Y8">
        <f>Geld_Abs!Y8/$B8</f>
        <v>31.134631480749416</v>
      </c>
      <c r="Z8">
        <f>Geld_Abs!Z8/$B8</f>
        <v>27.509105998649797</v>
      </c>
      <c r="AA8">
        <f>Geld_Abs!AA8/$B8</f>
        <v>6.7524274934906625</v>
      </c>
      <c r="AB8">
        <f>Geld_Abs!AB8/$B8</f>
        <v>1.1183563697979335</v>
      </c>
      <c r="AC8">
        <f>Geld_Abs!AC8/$B8</f>
        <v>11.324238075515384</v>
      </c>
      <c r="AD8">
        <f>Geld_Abs!AD8/$B8</f>
        <v>0.29802821904695287</v>
      </c>
    </row>
    <row r="9" spans="1:30" x14ac:dyDescent="0.35">
      <c r="A9" t="s">
        <v>34</v>
      </c>
      <c r="B9">
        <v>2853359</v>
      </c>
      <c r="C9">
        <f>Geld_Abs!C9/$B9</f>
        <v>3.2628722849105212</v>
      </c>
      <c r="D9">
        <f>Geld_Abs!D9/$B9</f>
        <v>0</v>
      </c>
      <c r="E9">
        <f>Geld_Abs!E9/$B9</f>
        <v>11.405187710344194</v>
      </c>
      <c r="F9">
        <f>Geld_Abs!F9/$B9</f>
        <v>0</v>
      </c>
      <c r="G9">
        <f>Geld_Abs!G9/$B9</f>
        <v>43.237793692974492</v>
      </c>
      <c r="H9">
        <f>Geld_Abs!H9/$B9</f>
        <v>19.123395618988006</v>
      </c>
      <c r="I9">
        <f>Geld_Abs!I9/$B9</f>
        <v>6.2715862252173666</v>
      </c>
      <c r="J9">
        <f>Geld_Abs!J9/$B9</f>
        <v>4.2840736128892303</v>
      </c>
      <c r="K9">
        <f>Geld_Abs!K9/$B9</f>
        <v>0</v>
      </c>
      <c r="L9">
        <f>Geld_Abs!L9/$B9</f>
        <v>0.47102380037002006</v>
      </c>
      <c r="M9">
        <f>Geld_Abs!M9/$B9</f>
        <v>2.6284810288505582</v>
      </c>
      <c r="N9">
        <f>Geld_Abs!N9/$B9</f>
        <v>29.121817478978286</v>
      </c>
      <c r="O9">
        <f>Geld_Abs!O9/$B9</f>
        <v>0.55485657430417978</v>
      </c>
      <c r="P9">
        <f>Geld_Abs!P9/$B9</f>
        <v>0.57092991102766955</v>
      </c>
      <c r="Q9">
        <f>Geld_Abs!Q9/$B9</f>
        <v>1.9907659709135794</v>
      </c>
      <c r="R9">
        <f>Geld_Abs!R9/$B9</f>
        <v>0</v>
      </c>
      <c r="S9">
        <f>Geld_Abs!S9/$B9</f>
        <v>0</v>
      </c>
      <c r="T9">
        <f>Geld_Abs!T9/$B9</f>
        <v>34.486806122187915</v>
      </c>
      <c r="U9">
        <f>Geld_Abs!U9/$B9</f>
        <v>25.788729353719599</v>
      </c>
      <c r="V9">
        <f>Geld_Abs!V9/$B9</f>
        <v>4.9971829692653467</v>
      </c>
      <c r="W9">
        <f>Geld_Abs!W9/$B9</f>
        <v>25.981505306552734</v>
      </c>
      <c r="X9">
        <f>Geld_Abs!X9/$B9</f>
        <v>0.95151013244390203</v>
      </c>
      <c r="Y9">
        <f>Geld_Abs!Y9/$B9</f>
        <v>79.899019716761899</v>
      </c>
      <c r="Z9">
        <f>Geld_Abs!Z9/$B9</f>
        <v>35.242889871200923</v>
      </c>
      <c r="AA9">
        <f>Geld_Abs!AA9/$B9</f>
        <v>0</v>
      </c>
      <c r="AB9">
        <f>Geld_Abs!AB9/$B9</f>
        <v>9.0991003936062729</v>
      </c>
      <c r="AC9">
        <f>Geld_Abs!AC9/$B9</f>
        <v>25.336782367728702</v>
      </c>
      <c r="AD9">
        <f>Geld_Abs!AD9/$B9</f>
        <v>0.70162920263450901</v>
      </c>
    </row>
    <row r="10" spans="1:30" x14ac:dyDescent="0.35">
      <c r="A10" t="s">
        <v>35</v>
      </c>
      <c r="B10">
        <v>1156431</v>
      </c>
      <c r="C10">
        <f>Geld_Abs!C10/$B10</f>
        <v>3.2762265971770042</v>
      </c>
      <c r="D10">
        <f>Geld_Abs!D10/$B10</f>
        <v>0.5655330927655865</v>
      </c>
      <c r="E10">
        <f>Geld_Abs!E10/$B10</f>
        <v>11.7182157863288</v>
      </c>
      <c r="F10">
        <f>Geld_Abs!F10/$B10</f>
        <v>1.0618878255598474</v>
      </c>
      <c r="G10">
        <f>Geld_Abs!G10/$B10</f>
        <v>4.881757752948511</v>
      </c>
      <c r="H10">
        <f>Geld_Abs!H10/$B10</f>
        <v>9.6812607064321181</v>
      </c>
      <c r="I10">
        <f>Geld_Abs!I10/$B10</f>
        <v>1.2575674640337382</v>
      </c>
      <c r="J10">
        <f>Geld_Abs!J10/$B10</f>
        <v>6.809744809677361</v>
      </c>
      <c r="K10">
        <f>Geld_Abs!K10/$B10</f>
        <v>1.5046293293763311</v>
      </c>
      <c r="L10">
        <f>Geld_Abs!L10/$B10</f>
        <v>2.157500101605716</v>
      </c>
      <c r="M10">
        <f>Geld_Abs!M10/$B10</f>
        <v>4.0071565013390336</v>
      </c>
      <c r="N10">
        <f>Geld_Abs!N10/$B10</f>
        <v>17.161421649886591</v>
      </c>
      <c r="O10">
        <f>Geld_Abs!O10/$B10</f>
        <v>0.37918042667482971</v>
      </c>
      <c r="P10">
        <f>Geld_Abs!P10/$B10</f>
        <v>1.6936661158339754</v>
      </c>
      <c r="Q10">
        <f>Geld_Abs!Q10/$B10</f>
        <v>0.54557859483185767</v>
      </c>
      <c r="R10">
        <f>Geld_Abs!R10/$B10</f>
        <v>5.2748499478135744E-2</v>
      </c>
      <c r="S10">
        <f>Geld_Abs!S10/$B10</f>
        <v>0</v>
      </c>
      <c r="T10">
        <f>Geld_Abs!T10/$B10</f>
        <v>73.444432153755827</v>
      </c>
      <c r="U10">
        <f>Geld_Abs!U10/$B10</f>
        <v>26.854450460079331</v>
      </c>
      <c r="V10">
        <f>Geld_Abs!V10/$B10</f>
        <v>6.224814104775815</v>
      </c>
      <c r="W10">
        <f>Geld_Abs!W10/$B10</f>
        <v>27.359581332565455</v>
      </c>
      <c r="X10">
        <f>Geld_Abs!X10/$B10</f>
        <v>2.9366213807827704</v>
      </c>
      <c r="Y10">
        <f>Geld_Abs!Y10/$B10</f>
        <v>26.299818147386226</v>
      </c>
      <c r="Z10">
        <f>Geld_Abs!Z10/$B10</f>
        <v>33.390593991340602</v>
      </c>
      <c r="AA10">
        <f>Geld_Abs!AA10/$B10</f>
        <v>3.7987566919254152</v>
      </c>
      <c r="AB10">
        <f>Geld_Abs!AB10/$B10</f>
        <v>1.1907325210064414</v>
      </c>
      <c r="AC10">
        <f>Geld_Abs!AC10/$B10</f>
        <v>5.0193647524149734</v>
      </c>
      <c r="AD10">
        <f>Geld_Abs!AD10/$B10</f>
        <v>0.4133407008286703</v>
      </c>
    </row>
    <row r="11" spans="1:30" x14ac:dyDescent="0.35">
      <c r="A11" t="s">
        <v>36</v>
      </c>
      <c r="B11">
        <v>1342158</v>
      </c>
      <c r="C11">
        <f>Geld_Abs!C11/$B11</f>
        <v>3.6654924382971306</v>
      </c>
      <c r="D11">
        <f>Geld_Abs!D11/$B11</f>
        <v>0</v>
      </c>
      <c r="E11">
        <f>Geld_Abs!E11/$B11</f>
        <v>9.0291858335605788</v>
      </c>
      <c r="F11">
        <f>Geld_Abs!F11/$B11</f>
        <v>1.1950902948833149</v>
      </c>
      <c r="G11">
        <f>Geld_Abs!G11/$B11</f>
        <v>14.241849320273769</v>
      </c>
      <c r="H11">
        <f>Geld_Abs!H11/$B11</f>
        <v>10.942294424352424</v>
      </c>
      <c r="I11">
        <f>Geld_Abs!I11/$B11</f>
        <v>4.1855817273376159</v>
      </c>
      <c r="J11">
        <f>Geld_Abs!J11/$B11</f>
        <v>5.9992936748132486</v>
      </c>
      <c r="K11">
        <f>Geld_Abs!K11/$B11</f>
        <v>0</v>
      </c>
      <c r="L11">
        <f>Geld_Abs!L11/$B11</f>
        <v>0.5312340275884061</v>
      </c>
      <c r="M11">
        <f>Geld_Abs!M11/$B11</f>
        <v>12.371866799586934</v>
      </c>
      <c r="N11">
        <f>Geld_Abs!N11/$B11</f>
        <v>21.785065543699027</v>
      </c>
      <c r="O11">
        <f>Geld_Abs!O11/$B11</f>
        <v>0.86961743699326011</v>
      </c>
      <c r="P11">
        <f>Geld_Abs!P11/$B11</f>
        <v>0.14305096717376048</v>
      </c>
      <c r="Q11">
        <f>Geld_Abs!Q11/$B11</f>
        <v>1.3509422884638023</v>
      </c>
      <c r="R11">
        <f>Geld_Abs!R11/$B11</f>
        <v>3.4273163070219749E-2</v>
      </c>
      <c r="S11">
        <f>Geld_Abs!S11/$B11</f>
        <v>0</v>
      </c>
      <c r="T11">
        <f>Geld_Abs!T11/$B11</f>
        <v>56.595384157453893</v>
      </c>
      <c r="U11">
        <f>Geld_Abs!U11/$B11</f>
        <v>26.602638437501398</v>
      </c>
      <c r="V11">
        <f>Geld_Abs!V11/$B11</f>
        <v>5.3479761697207033</v>
      </c>
      <c r="W11">
        <f>Geld_Abs!W11/$B11</f>
        <v>28.93014458804403</v>
      </c>
      <c r="X11">
        <f>Geld_Abs!X11/$B11</f>
        <v>1.9163168568827218</v>
      </c>
      <c r="Y11">
        <f>Geld_Abs!Y11/$B11</f>
        <v>45.138796624540475</v>
      </c>
      <c r="Z11">
        <f>Geld_Abs!Z11/$B11</f>
        <v>32.743227697484201</v>
      </c>
      <c r="AA11">
        <f>Geld_Abs!AA11/$B11</f>
        <v>0.6325633792742732</v>
      </c>
      <c r="AB11">
        <f>Geld_Abs!AB11/$B11</f>
        <v>3.6702087235630976</v>
      </c>
      <c r="AC11">
        <f>Geld_Abs!AC11/$B11</f>
        <v>15.440050277240086</v>
      </c>
      <c r="AD11">
        <f>Geld_Abs!AD11/$B11</f>
        <v>3.8274182324286707</v>
      </c>
    </row>
    <row r="12" spans="1:30" x14ac:dyDescent="0.35">
      <c r="A12" t="s">
        <v>37</v>
      </c>
      <c r="B12">
        <v>383032</v>
      </c>
      <c r="C12">
        <f>Geld_Abs!C12/$B12</f>
        <v>3.7537542555191212</v>
      </c>
      <c r="D12">
        <f>Geld_Abs!D12/$B12</f>
        <v>0.82499634495290208</v>
      </c>
      <c r="E12">
        <f>Geld_Abs!E12/$B12</f>
        <v>10.801747634662378</v>
      </c>
      <c r="F12">
        <f>Geld_Abs!F12/$B12</f>
        <v>1.3340921907308005</v>
      </c>
      <c r="G12">
        <f>Geld_Abs!G12/$B12</f>
        <v>6.5772546419098141</v>
      </c>
      <c r="H12">
        <f>Geld_Abs!H12/$B12</f>
        <v>12.215830531130559</v>
      </c>
      <c r="I12">
        <f>Geld_Abs!I12/$B12</f>
        <v>4.7670847344347207</v>
      </c>
      <c r="J12">
        <f>Geld_Abs!J12/$B12</f>
        <v>11.993775976941874</v>
      </c>
      <c r="K12">
        <f>Geld_Abs!K12/$B12</f>
        <v>9.5344514296455642</v>
      </c>
      <c r="L12">
        <f>Geld_Abs!L12/$B12</f>
        <v>1.8353557927275006</v>
      </c>
      <c r="M12">
        <f>Geld_Abs!M12/$B12</f>
        <v>13.703815869170199</v>
      </c>
      <c r="N12">
        <f>Geld_Abs!N12/$B12</f>
        <v>11.876292320223898</v>
      </c>
      <c r="O12">
        <f>Geld_Abs!O12/$B12</f>
        <v>0.96250182752354896</v>
      </c>
      <c r="P12">
        <f>Geld_Abs!P12/$B12</f>
        <v>0.21526399883038494</v>
      </c>
      <c r="Q12">
        <f>Geld_Abs!Q12/$B12</f>
        <v>0.79415035819461555</v>
      </c>
      <c r="R12">
        <f>Geld_Abs!R12/$B12</f>
        <v>0.1305373963533073</v>
      </c>
      <c r="S12">
        <f>Geld_Abs!S12/$B12</f>
        <v>0</v>
      </c>
      <c r="T12">
        <f>Geld_Abs!T12/$B12</f>
        <v>16.886336494078826</v>
      </c>
      <c r="U12">
        <f>Geld_Abs!U12/$B12</f>
        <v>38.113199419369664</v>
      </c>
      <c r="V12">
        <f>Geld_Abs!V12/$B12</f>
        <v>11.989465632114289</v>
      </c>
      <c r="W12">
        <f>Geld_Abs!W12/$B12</f>
        <v>23.437629232022388</v>
      </c>
      <c r="X12">
        <f>Geld_Abs!X12/$B12</f>
        <v>18.81827105829278</v>
      </c>
      <c r="Y12">
        <f>Geld_Abs!Y12/$B12</f>
        <v>8.5997384030577084</v>
      </c>
      <c r="Z12">
        <f>Geld_Abs!Z12/$B12</f>
        <v>15.235460744794169</v>
      </c>
      <c r="AA12">
        <f>Geld_Abs!AA12/$B12</f>
        <v>1.020802439482863</v>
      </c>
      <c r="AB12">
        <f>Geld_Abs!AB12/$B12</f>
        <v>2.0337726351845276</v>
      </c>
      <c r="AC12">
        <f>Geld_Abs!AC12/$B12</f>
        <v>4.207061028843543</v>
      </c>
      <c r="AD12">
        <f>Geld_Abs!AD12/$B12</f>
        <v>4.0623237745149234</v>
      </c>
    </row>
    <row r="13" spans="1:30" x14ac:dyDescent="0.35">
      <c r="A13" t="s">
        <v>38</v>
      </c>
      <c r="B13">
        <v>3673893</v>
      </c>
      <c r="C13">
        <f>Geld_Abs!C13/$B13</f>
        <v>7.3840846753021934</v>
      </c>
      <c r="D13">
        <f>Geld_Abs!D13/$B13</f>
        <v>0</v>
      </c>
      <c r="E13">
        <f>Geld_Abs!E13/$B13</f>
        <v>12.719666849306716</v>
      </c>
      <c r="F13">
        <f>Geld_Abs!F13/$B13</f>
        <v>0.42570646450509037</v>
      </c>
      <c r="G13">
        <f>Geld_Abs!G13/$B13</f>
        <v>17.420468188150199</v>
      </c>
      <c r="H13">
        <f>Geld_Abs!H13/$B13</f>
        <v>24.185213341814801</v>
      </c>
      <c r="I13">
        <f>Geld_Abs!I13/$B13</f>
        <v>3.366487265687923</v>
      </c>
      <c r="J13">
        <f>Geld_Abs!J13/$B13</f>
        <v>4.9427133561048189</v>
      </c>
      <c r="K13">
        <f>Geld_Abs!K13/$B13</f>
        <v>8.9278593579072668E-2</v>
      </c>
      <c r="L13">
        <f>Geld_Abs!L13/$B13</f>
        <v>0</v>
      </c>
      <c r="M13">
        <f>Geld_Abs!M13/$B13</f>
        <v>2.6900620132377289</v>
      </c>
      <c r="N13">
        <f>Geld_Abs!N13/$B13</f>
        <v>21.651147706261451</v>
      </c>
      <c r="O13">
        <f>Geld_Abs!O13/$B13</f>
        <v>0.81103967916322006</v>
      </c>
      <c r="P13">
        <f>Geld_Abs!P13/$B13</f>
        <v>0.35624771870057187</v>
      </c>
      <c r="Q13">
        <f>Geld_Abs!Q13/$B13</f>
        <v>1.2788957108984937</v>
      </c>
      <c r="R13">
        <f>Geld_Abs!R13/$B13</f>
        <v>0</v>
      </c>
      <c r="S13">
        <f>Geld_Abs!S13/$B13</f>
        <v>0</v>
      </c>
      <c r="T13">
        <f>Geld_Abs!T13/$B13</f>
        <v>30.107713969895148</v>
      </c>
      <c r="U13">
        <f>Geld_Abs!U13/$B13</f>
        <v>26.160326661663799</v>
      </c>
      <c r="V13">
        <f>Geld_Abs!V13/$B13</f>
        <v>4.8879461105699047</v>
      </c>
      <c r="W13">
        <f>Geld_Abs!W13/$B13</f>
        <v>27.394553406971841</v>
      </c>
      <c r="X13">
        <f>Geld_Abs!X13/$B13</f>
        <v>1.3631316970853533</v>
      </c>
      <c r="Y13">
        <f>Geld_Abs!Y13/$B13</f>
        <v>32.92914056016329</v>
      </c>
      <c r="Z13">
        <f>Geld_Abs!Z13/$B13</f>
        <v>28.177916722125548</v>
      </c>
      <c r="AA13">
        <f>Geld_Abs!AA13/$B13</f>
        <v>8.4379158565586962E-3</v>
      </c>
      <c r="AB13">
        <f>Geld_Abs!AB13/$B13</f>
        <v>2.5893514046271897</v>
      </c>
      <c r="AC13">
        <f>Geld_Abs!AC13/$B13</f>
        <v>16.898054461575228</v>
      </c>
      <c r="AD13">
        <f>Geld_Abs!AD13/$B13</f>
        <v>4.4094915121371252E-2</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E573-5524-4D6C-8A49-5539E29D3EA7}">
  <dimension ref="A1:D78"/>
  <sheetViews>
    <sheetView zoomScale="85" zoomScaleNormal="85" workbookViewId="0">
      <selection sqref="A1:C1"/>
    </sheetView>
  </sheetViews>
  <sheetFormatPr defaultRowHeight="14.5" x14ac:dyDescent="0.35"/>
  <cols>
    <col min="1" max="1" width="59.08984375" style="45" customWidth="1"/>
    <col min="2" max="2" width="20.81640625" style="15" customWidth="1"/>
    <col min="3" max="3" width="90.90625" style="15" customWidth="1"/>
  </cols>
  <sheetData>
    <row r="1" spans="1:4" ht="21" x14ac:dyDescent="0.35">
      <c r="A1" s="22" t="s">
        <v>85</v>
      </c>
      <c r="B1" s="22"/>
      <c r="C1" s="22"/>
    </row>
    <row r="2" spans="1:4" ht="15.5" x14ac:dyDescent="0.35">
      <c r="A2" s="17" t="s">
        <v>92</v>
      </c>
      <c r="B2" s="17" t="s">
        <v>93</v>
      </c>
      <c r="C2" s="17" t="s">
        <v>94</v>
      </c>
    </row>
    <row r="3" spans="1:4" ht="52" x14ac:dyDescent="0.35">
      <c r="A3" s="52" t="s">
        <v>2</v>
      </c>
      <c r="B3" s="52" t="s">
        <v>95</v>
      </c>
      <c r="C3" s="52" t="s">
        <v>96</v>
      </c>
      <c r="D3" s="53"/>
    </row>
    <row r="4" spans="1:4" ht="117" x14ac:dyDescent="0.35">
      <c r="A4" s="52" t="s">
        <v>97</v>
      </c>
      <c r="B4" s="52" t="s">
        <v>101</v>
      </c>
      <c r="C4" s="52" t="s">
        <v>102</v>
      </c>
      <c r="D4" s="53"/>
    </row>
    <row r="5" spans="1:4" ht="26" x14ac:dyDescent="0.35">
      <c r="A5" s="52" t="s">
        <v>98</v>
      </c>
      <c r="B5" s="52" t="s">
        <v>101</v>
      </c>
      <c r="C5" s="52" t="s">
        <v>112</v>
      </c>
      <c r="D5" s="53"/>
    </row>
    <row r="6" spans="1:4" ht="26" x14ac:dyDescent="0.35">
      <c r="A6" s="52" t="s">
        <v>99</v>
      </c>
      <c r="B6" s="52" t="s">
        <v>107</v>
      </c>
      <c r="C6" s="52" t="s">
        <v>130</v>
      </c>
      <c r="D6" s="53"/>
    </row>
    <row r="7" spans="1:4" ht="39" x14ac:dyDescent="0.35">
      <c r="A7" s="52" t="s">
        <v>5</v>
      </c>
      <c r="B7" s="52" t="s">
        <v>103</v>
      </c>
      <c r="C7" s="52" t="s">
        <v>113</v>
      </c>
      <c r="D7" s="53"/>
    </row>
    <row r="8" spans="1:4" ht="78" x14ac:dyDescent="0.35">
      <c r="A8" s="52" t="s">
        <v>6</v>
      </c>
      <c r="B8" s="52" t="s">
        <v>103</v>
      </c>
      <c r="C8" s="52" t="s">
        <v>114</v>
      </c>
      <c r="D8" s="53"/>
    </row>
    <row r="9" spans="1:4" ht="39" x14ac:dyDescent="0.35">
      <c r="A9" s="52" t="s">
        <v>7</v>
      </c>
      <c r="B9" s="52" t="s">
        <v>103</v>
      </c>
      <c r="C9" s="52" t="s">
        <v>115</v>
      </c>
      <c r="D9" s="53"/>
    </row>
    <row r="10" spans="1:4" ht="117" x14ac:dyDescent="0.35">
      <c r="A10" s="52" t="s">
        <v>8</v>
      </c>
      <c r="B10" s="52" t="s">
        <v>101</v>
      </c>
      <c r="C10" s="52" t="s">
        <v>116</v>
      </c>
      <c r="D10" s="53"/>
    </row>
    <row r="11" spans="1:4" ht="91" x14ac:dyDescent="0.35">
      <c r="A11" s="52" t="s">
        <v>9</v>
      </c>
      <c r="B11" s="52" t="s">
        <v>104</v>
      </c>
      <c r="C11" s="52" t="s">
        <v>117</v>
      </c>
      <c r="D11" s="53"/>
    </row>
    <row r="12" spans="1:4" ht="39" x14ac:dyDescent="0.35">
      <c r="A12" s="52" t="s">
        <v>10</v>
      </c>
      <c r="B12" s="52" t="s">
        <v>105</v>
      </c>
      <c r="C12" s="52" t="s">
        <v>118</v>
      </c>
      <c r="D12" s="53"/>
    </row>
    <row r="13" spans="1:4" ht="39" x14ac:dyDescent="0.35">
      <c r="A13" s="52" t="s">
        <v>11</v>
      </c>
      <c r="B13" s="52" t="s">
        <v>105</v>
      </c>
      <c r="C13" s="52" t="s">
        <v>119</v>
      </c>
      <c r="D13" s="53"/>
    </row>
    <row r="14" spans="1:4" ht="39" x14ac:dyDescent="0.35">
      <c r="A14" s="52" t="s">
        <v>12</v>
      </c>
      <c r="B14" s="52" t="s">
        <v>105</v>
      </c>
      <c r="C14" s="52" t="s">
        <v>120</v>
      </c>
      <c r="D14" s="53"/>
    </row>
    <row r="15" spans="1:4" ht="39" x14ac:dyDescent="0.35">
      <c r="A15" s="52" t="s">
        <v>13</v>
      </c>
      <c r="B15" s="52" t="s">
        <v>105</v>
      </c>
      <c r="C15" s="52" t="s">
        <v>121</v>
      </c>
      <c r="D15" s="53"/>
    </row>
    <row r="16" spans="1:4" ht="39" x14ac:dyDescent="0.35">
      <c r="A16" s="52" t="s">
        <v>14</v>
      </c>
      <c r="B16" s="52" t="s">
        <v>105</v>
      </c>
      <c r="C16" s="52" t="s">
        <v>122</v>
      </c>
      <c r="D16" s="53"/>
    </row>
    <row r="17" spans="1:4" ht="39" x14ac:dyDescent="0.35">
      <c r="A17" s="52" t="s">
        <v>15</v>
      </c>
      <c r="B17" s="52" t="s">
        <v>105</v>
      </c>
      <c r="C17" s="52" t="s">
        <v>123</v>
      </c>
      <c r="D17" s="53"/>
    </row>
    <row r="18" spans="1:4" ht="26" x14ac:dyDescent="0.35">
      <c r="A18" s="52" t="s">
        <v>16</v>
      </c>
      <c r="B18" s="52" t="s">
        <v>106</v>
      </c>
      <c r="C18" s="52" t="s">
        <v>124</v>
      </c>
      <c r="D18" s="53"/>
    </row>
    <row r="19" spans="1:4" ht="39" x14ac:dyDescent="0.35">
      <c r="A19" s="52" t="s">
        <v>17</v>
      </c>
      <c r="B19" s="52" t="s">
        <v>107</v>
      </c>
      <c r="C19" s="52" t="s">
        <v>125</v>
      </c>
      <c r="D19" s="53"/>
    </row>
    <row r="20" spans="1:4" ht="39" x14ac:dyDescent="0.35">
      <c r="A20" s="52" t="s">
        <v>18</v>
      </c>
      <c r="B20" s="52" t="s">
        <v>108</v>
      </c>
      <c r="C20" s="52" t="s">
        <v>126</v>
      </c>
      <c r="D20" s="53"/>
    </row>
    <row r="21" spans="1:4" ht="65" x14ac:dyDescent="0.35">
      <c r="A21" s="52" t="s">
        <v>19</v>
      </c>
      <c r="B21" s="52" t="s">
        <v>109</v>
      </c>
      <c r="C21" s="52" t="s">
        <v>127</v>
      </c>
      <c r="D21" s="53"/>
    </row>
    <row r="22" spans="1:4" ht="39" x14ac:dyDescent="0.35">
      <c r="A22" s="52" t="s">
        <v>20</v>
      </c>
      <c r="B22" s="52" t="s">
        <v>109</v>
      </c>
      <c r="C22" s="52" t="s">
        <v>128</v>
      </c>
      <c r="D22" s="53"/>
    </row>
    <row r="23" spans="1:4" ht="39" x14ac:dyDescent="0.35">
      <c r="A23" s="52" t="s">
        <v>21</v>
      </c>
      <c r="B23" s="52" t="s">
        <v>109</v>
      </c>
      <c r="C23" s="52" t="s">
        <v>129</v>
      </c>
      <c r="D23" s="53"/>
    </row>
    <row r="24" spans="1:4" ht="52" x14ac:dyDescent="0.35">
      <c r="A24" s="52" t="s">
        <v>23</v>
      </c>
      <c r="B24" s="52" t="s">
        <v>110</v>
      </c>
      <c r="C24" s="52" t="s">
        <v>131</v>
      </c>
      <c r="D24" s="53"/>
    </row>
    <row r="25" spans="1:4" ht="52" x14ac:dyDescent="0.35">
      <c r="A25" s="52" t="s">
        <v>100</v>
      </c>
      <c r="B25" s="52" t="s">
        <v>111</v>
      </c>
      <c r="C25" s="52" t="s">
        <v>132</v>
      </c>
      <c r="D25" s="53"/>
    </row>
    <row r="26" spans="1:4" ht="52" x14ac:dyDescent="0.35">
      <c r="A26" s="52" t="s">
        <v>25</v>
      </c>
      <c r="B26" s="52" t="s">
        <v>111</v>
      </c>
      <c r="C26" s="52" t="s">
        <v>133</v>
      </c>
      <c r="D26" s="53"/>
    </row>
    <row r="27" spans="1:4" ht="52" x14ac:dyDescent="0.35">
      <c r="A27" s="52" t="s">
        <v>22</v>
      </c>
      <c r="B27" s="52" t="s">
        <v>111</v>
      </c>
      <c r="C27" s="52" t="s">
        <v>134</v>
      </c>
      <c r="D27" s="53"/>
    </row>
    <row r="28" spans="1:4" ht="39" x14ac:dyDescent="0.35">
      <c r="A28" s="52" t="s">
        <v>26</v>
      </c>
      <c r="B28" s="52" t="s">
        <v>106</v>
      </c>
      <c r="C28" s="52" t="s">
        <v>135</v>
      </c>
    </row>
    <row r="29" spans="1:4" ht="21" x14ac:dyDescent="0.35">
      <c r="A29" s="37" t="s">
        <v>137</v>
      </c>
      <c r="B29" s="37"/>
      <c r="C29" s="37"/>
    </row>
    <row r="30" spans="1:4" ht="15.5" x14ac:dyDescent="0.35">
      <c r="A30" s="38" t="s">
        <v>92</v>
      </c>
      <c r="B30" s="38" t="s">
        <v>93</v>
      </c>
      <c r="C30" s="38" t="s">
        <v>94</v>
      </c>
    </row>
    <row r="31" spans="1:4" ht="26" x14ac:dyDescent="0.35">
      <c r="A31" s="46" t="s">
        <v>39</v>
      </c>
      <c r="B31" s="46" t="s">
        <v>143</v>
      </c>
      <c r="C31" s="46" t="s">
        <v>144</v>
      </c>
    </row>
    <row r="32" spans="1:4" ht="39" x14ac:dyDescent="0.35">
      <c r="A32" s="46" t="s">
        <v>145</v>
      </c>
      <c r="B32" s="46" t="s">
        <v>153</v>
      </c>
      <c r="C32" s="46" t="s">
        <v>155</v>
      </c>
    </row>
    <row r="33" spans="1:3" ht="26" x14ac:dyDescent="0.35">
      <c r="A33" s="46" t="s">
        <v>41</v>
      </c>
      <c r="B33" s="46" t="s">
        <v>154</v>
      </c>
      <c r="C33" s="46" t="s">
        <v>156</v>
      </c>
    </row>
    <row r="34" spans="1:3" ht="26" x14ac:dyDescent="0.35">
      <c r="A34" s="46" t="s">
        <v>146</v>
      </c>
      <c r="B34" s="46" t="s">
        <v>154</v>
      </c>
      <c r="C34" s="46" t="s">
        <v>157</v>
      </c>
    </row>
    <row r="35" spans="1:3" x14ac:dyDescent="0.35">
      <c r="A35" s="46" t="s">
        <v>43</v>
      </c>
      <c r="B35" s="46" t="s">
        <v>101</v>
      </c>
      <c r="C35" s="46" t="s">
        <v>158</v>
      </c>
    </row>
    <row r="36" spans="1:3" ht="26" x14ac:dyDescent="0.35">
      <c r="A36" s="46" t="s">
        <v>44</v>
      </c>
      <c r="B36" s="46" t="s">
        <v>143</v>
      </c>
      <c r="C36" s="46" t="s">
        <v>159</v>
      </c>
    </row>
    <row r="37" spans="1:3" ht="39" x14ac:dyDescent="0.35">
      <c r="A37" s="46" t="s">
        <v>45</v>
      </c>
      <c r="B37" s="46" t="s">
        <v>105</v>
      </c>
      <c r="C37" s="46" t="s">
        <v>160</v>
      </c>
    </row>
    <row r="38" spans="1:3" ht="26" x14ac:dyDescent="0.35">
      <c r="A38" s="46" t="s">
        <v>46</v>
      </c>
      <c r="B38" s="46" t="s">
        <v>109</v>
      </c>
      <c r="C38" s="46" t="s">
        <v>161</v>
      </c>
    </row>
    <row r="39" spans="1:3" ht="26" x14ac:dyDescent="0.35">
      <c r="A39" s="46" t="s">
        <v>47</v>
      </c>
      <c r="B39" s="46" t="s">
        <v>109</v>
      </c>
      <c r="C39" s="46" t="s">
        <v>163</v>
      </c>
    </row>
    <row r="40" spans="1:3" x14ac:dyDescent="0.35">
      <c r="A40" s="46" t="s">
        <v>48</v>
      </c>
      <c r="B40" s="46" t="s">
        <v>109</v>
      </c>
      <c r="C40" s="46" t="s">
        <v>164</v>
      </c>
    </row>
    <row r="41" spans="1:3" x14ac:dyDescent="0.35">
      <c r="A41" s="46" t="s">
        <v>49</v>
      </c>
      <c r="B41" s="46" t="s">
        <v>109</v>
      </c>
      <c r="C41" s="46" t="s">
        <v>165</v>
      </c>
    </row>
    <row r="42" spans="1:3" ht="39" x14ac:dyDescent="0.35">
      <c r="A42" s="46" t="s">
        <v>147</v>
      </c>
      <c r="B42" s="46" t="s">
        <v>153</v>
      </c>
      <c r="C42" s="46" t="s">
        <v>166</v>
      </c>
    </row>
    <row r="43" spans="1:3" ht="39" x14ac:dyDescent="0.35">
      <c r="A43" s="46" t="s">
        <v>51</v>
      </c>
      <c r="B43" s="46" t="s">
        <v>162</v>
      </c>
      <c r="C43" s="46" t="s">
        <v>167</v>
      </c>
    </row>
    <row r="44" spans="1:3" ht="52" x14ac:dyDescent="0.35">
      <c r="A44" s="46" t="s">
        <v>52</v>
      </c>
      <c r="B44" s="46" t="s">
        <v>111</v>
      </c>
      <c r="C44" s="46" t="s">
        <v>168</v>
      </c>
    </row>
    <row r="45" spans="1:3" ht="117" x14ac:dyDescent="0.35">
      <c r="A45" s="46" t="s">
        <v>53</v>
      </c>
      <c r="B45" s="46" t="s">
        <v>111</v>
      </c>
      <c r="C45" s="46" t="s">
        <v>169</v>
      </c>
    </row>
    <row r="46" spans="1:3" ht="39" x14ac:dyDescent="0.35">
      <c r="A46" s="46" t="s">
        <v>148</v>
      </c>
      <c r="B46" s="46" t="s">
        <v>153</v>
      </c>
      <c r="C46" s="46" t="s">
        <v>170</v>
      </c>
    </row>
    <row r="47" spans="1:3" ht="39" x14ac:dyDescent="0.35">
      <c r="A47" s="46" t="s">
        <v>149</v>
      </c>
      <c r="B47" s="46" t="s">
        <v>153</v>
      </c>
      <c r="C47" s="46" t="s">
        <v>171</v>
      </c>
    </row>
    <row r="48" spans="1:3" ht="39" x14ac:dyDescent="0.35">
      <c r="A48" s="46" t="s">
        <v>150</v>
      </c>
      <c r="B48" s="46" t="s">
        <v>153</v>
      </c>
      <c r="C48" s="46" t="s">
        <v>172</v>
      </c>
    </row>
    <row r="49" spans="1:3" ht="21" x14ac:dyDescent="0.35">
      <c r="A49" s="47" t="s">
        <v>139</v>
      </c>
      <c r="B49" s="47"/>
      <c r="C49" s="47"/>
    </row>
    <row r="50" spans="1:3" ht="15.5" x14ac:dyDescent="0.35">
      <c r="A50" s="48" t="s">
        <v>92</v>
      </c>
      <c r="B50" s="48" t="s">
        <v>93</v>
      </c>
      <c r="C50" s="48" t="s">
        <v>94</v>
      </c>
    </row>
    <row r="51" spans="1:3" ht="91" x14ac:dyDescent="0.35">
      <c r="A51" s="16" t="s">
        <v>57</v>
      </c>
      <c r="B51" s="16" t="s">
        <v>101</v>
      </c>
      <c r="C51" s="16" t="s">
        <v>173</v>
      </c>
    </row>
    <row r="52" spans="1:3" ht="39" x14ac:dyDescent="0.35">
      <c r="A52" s="16" t="s">
        <v>58</v>
      </c>
      <c r="B52" s="16" t="s">
        <v>101</v>
      </c>
      <c r="C52" s="16" t="s">
        <v>174</v>
      </c>
    </row>
    <row r="53" spans="1:3" ht="39" x14ac:dyDescent="0.35">
      <c r="A53" s="16" t="s">
        <v>59</v>
      </c>
      <c r="B53" s="16" t="s">
        <v>101</v>
      </c>
      <c r="C53" s="16" t="s">
        <v>175</v>
      </c>
    </row>
    <row r="54" spans="1:3" ht="39" x14ac:dyDescent="0.35">
      <c r="A54" s="49" t="s">
        <v>60</v>
      </c>
      <c r="B54" s="16" t="s">
        <v>101</v>
      </c>
      <c r="C54" s="16" t="s">
        <v>176</v>
      </c>
    </row>
    <row r="55" spans="1:3" ht="26" x14ac:dyDescent="0.35">
      <c r="A55" s="49" t="s">
        <v>61</v>
      </c>
      <c r="B55" s="16" t="s">
        <v>143</v>
      </c>
      <c r="C55" s="16" t="s">
        <v>177</v>
      </c>
    </row>
    <row r="56" spans="1:3" ht="39" x14ac:dyDescent="0.35">
      <c r="A56" s="49" t="s">
        <v>62</v>
      </c>
      <c r="B56" s="16" t="s">
        <v>101</v>
      </c>
      <c r="C56" s="16" t="s">
        <v>178</v>
      </c>
    </row>
    <row r="57" spans="1:3" ht="26" x14ac:dyDescent="0.35">
      <c r="A57" s="49" t="s">
        <v>63</v>
      </c>
      <c r="B57" s="16" t="s">
        <v>101</v>
      </c>
      <c r="C57" s="16" t="s">
        <v>180</v>
      </c>
    </row>
    <row r="58" spans="1:3" ht="78" x14ac:dyDescent="0.35">
      <c r="A58" s="49" t="s">
        <v>64</v>
      </c>
      <c r="B58" s="16" t="s">
        <v>101</v>
      </c>
      <c r="C58" s="16" t="s">
        <v>181</v>
      </c>
    </row>
    <row r="59" spans="1:3" ht="39" x14ac:dyDescent="0.35">
      <c r="A59" s="49" t="s">
        <v>65</v>
      </c>
      <c r="B59" s="16" t="s">
        <v>101</v>
      </c>
      <c r="C59" s="16" t="s">
        <v>179</v>
      </c>
    </row>
    <row r="60" spans="1:3" ht="39" x14ac:dyDescent="0.35">
      <c r="A60" s="49" t="s">
        <v>66</v>
      </c>
      <c r="B60" s="16" t="s">
        <v>101</v>
      </c>
      <c r="C60" s="16" t="s">
        <v>183</v>
      </c>
    </row>
    <row r="61" spans="1:3" ht="39" x14ac:dyDescent="0.35">
      <c r="A61" s="49" t="s">
        <v>67</v>
      </c>
      <c r="B61" s="16" t="s">
        <v>101</v>
      </c>
      <c r="C61" s="16" t="s">
        <v>182</v>
      </c>
    </row>
    <row r="62" spans="1:3" ht="39" x14ac:dyDescent="0.35">
      <c r="A62" s="49" t="s">
        <v>68</v>
      </c>
      <c r="B62" s="16" t="s">
        <v>105</v>
      </c>
      <c r="C62" s="16" t="s">
        <v>184</v>
      </c>
    </row>
    <row r="63" spans="1:3" ht="52" x14ac:dyDescent="0.35">
      <c r="A63" s="49" t="s">
        <v>69</v>
      </c>
      <c r="B63" s="16" t="s">
        <v>101</v>
      </c>
      <c r="C63" s="16" t="s">
        <v>185</v>
      </c>
    </row>
    <row r="64" spans="1:3" ht="39" x14ac:dyDescent="0.35">
      <c r="A64" s="49" t="s">
        <v>70</v>
      </c>
      <c r="B64" s="16" t="s">
        <v>101</v>
      </c>
      <c r="C64" s="16" t="s">
        <v>189</v>
      </c>
    </row>
    <row r="65" spans="1:3" ht="26" x14ac:dyDescent="0.35">
      <c r="A65" s="49" t="s">
        <v>71</v>
      </c>
      <c r="B65" s="16" t="s">
        <v>101</v>
      </c>
      <c r="C65" s="16" t="s">
        <v>187</v>
      </c>
    </row>
    <row r="66" spans="1:3" ht="39" x14ac:dyDescent="0.35">
      <c r="A66" s="49" t="s">
        <v>72</v>
      </c>
      <c r="B66" s="16" t="s">
        <v>101</v>
      </c>
      <c r="C66" s="16" t="s">
        <v>186</v>
      </c>
    </row>
    <row r="67" spans="1:3" ht="26" x14ac:dyDescent="0.35">
      <c r="A67" s="49" t="s">
        <v>73</v>
      </c>
      <c r="B67" s="16" t="s">
        <v>101</v>
      </c>
      <c r="C67" s="16" t="s">
        <v>188</v>
      </c>
    </row>
    <row r="68" spans="1:3" ht="52" x14ac:dyDescent="0.35">
      <c r="A68" s="49" t="s">
        <v>74</v>
      </c>
      <c r="B68" s="16" t="s">
        <v>162</v>
      </c>
      <c r="C68" s="16" t="s">
        <v>190</v>
      </c>
    </row>
    <row r="69" spans="1:3" ht="26" x14ac:dyDescent="0.35">
      <c r="A69" s="49" t="s">
        <v>75</v>
      </c>
      <c r="B69" s="16" t="s">
        <v>109</v>
      </c>
      <c r="C69" s="16" t="s">
        <v>191</v>
      </c>
    </row>
    <row r="70" spans="1:3" ht="39" x14ac:dyDescent="0.35">
      <c r="A70" s="49" t="s">
        <v>76</v>
      </c>
      <c r="B70" s="16" t="s">
        <v>109</v>
      </c>
      <c r="C70" s="16" t="s">
        <v>192</v>
      </c>
    </row>
    <row r="71" spans="1:3" ht="26" x14ac:dyDescent="0.35">
      <c r="A71" s="49" t="s">
        <v>77</v>
      </c>
      <c r="B71" s="16" t="s">
        <v>101</v>
      </c>
      <c r="C71" s="16" t="s">
        <v>193</v>
      </c>
    </row>
    <row r="72" spans="1:3" ht="39" x14ac:dyDescent="0.35">
      <c r="A72" s="49" t="s">
        <v>78</v>
      </c>
      <c r="B72" s="16" t="s">
        <v>101</v>
      </c>
      <c r="C72" s="16" t="s">
        <v>194</v>
      </c>
    </row>
    <row r="73" spans="1:3" ht="65" x14ac:dyDescent="0.35">
      <c r="A73" s="49" t="s">
        <v>79</v>
      </c>
      <c r="B73" s="16"/>
      <c r="C73" s="16" t="s">
        <v>195</v>
      </c>
    </row>
    <row r="74" spans="1:3" ht="52" x14ac:dyDescent="0.35">
      <c r="A74" s="49" t="s">
        <v>80</v>
      </c>
      <c r="B74" s="16" t="s">
        <v>101</v>
      </c>
      <c r="C74" s="16" t="s">
        <v>196</v>
      </c>
    </row>
    <row r="75" spans="1:3" ht="39" x14ac:dyDescent="0.35">
      <c r="A75" s="49" t="s">
        <v>81</v>
      </c>
      <c r="B75" s="16" t="s">
        <v>101</v>
      </c>
      <c r="C75" s="16" t="s">
        <v>197</v>
      </c>
    </row>
    <row r="76" spans="1:3" ht="39" x14ac:dyDescent="0.35">
      <c r="A76" s="49" t="s">
        <v>82</v>
      </c>
      <c r="B76" s="16" t="s">
        <v>198</v>
      </c>
      <c r="C76" s="16" t="s">
        <v>199</v>
      </c>
    </row>
    <row r="77" spans="1:3" ht="39" x14ac:dyDescent="0.35">
      <c r="A77" s="49" t="s">
        <v>83</v>
      </c>
      <c r="B77" s="16" t="s">
        <v>101</v>
      </c>
      <c r="C77" s="16" t="s">
        <v>200</v>
      </c>
    </row>
    <row r="78" spans="1:3" ht="39" x14ac:dyDescent="0.35">
      <c r="A78" s="49" t="s">
        <v>84</v>
      </c>
      <c r="B78" s="16" t="s">
        <v>101</v>
      </c>
      <c r="C78" s="16" t="s">
        <v>201</v>
      </c>
    </row>
  </sheetData>
  <mergeCells count="3">
    <mergeCell ref="A1:C1"/>
    <mergeCell ref="A29:C29"/>
    <mergeCell ref="A49: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239E6-6AC3-4B92-9AC3-A14A3B09174A}">
  <dimension ref="A1:AB22"/>
  <sheetViews>
    <sheetView zoomScale="85" zoomScaleNormal="85" workbookViewId="0">
      <pane xSplit="1" topLeftCell="B1" activePane="topRight" state="frozen"/>
      <selection pane="topRight"/>
    </sheetView>
  </sheetViews>
  <sheetFormatPr defaultColWidth="10.90625" defaultRowHeight="14.5" x14ac:dyDescent="0.35"/>
  <cols>
    <col min="1" max="1" width="24.36328125" customWidth="1"/>
    <col min="2" max="2" width="22.1796875" customWidth="1"/>
    <col min="3" max="28" width="12.6328125" customWidth="1"/>
  </cols>
  <sheetData>
    <row r="1" spans="1:28" ht="23.5" x14ac:dyDescent="0.55000000000000004">
      <c r="A1" s="1" t="s">
        <v>85</v>
      </c>
    </row>
    <row r="2" spans="1:28" ht="14.5" customHeight="1" thickBot="1" x14ac:dyDescent="0.6">
      <c r="A2" s="1"/>
    </row>
    <row r="3" spans="1:28" ht="16" thickBot="1" x14ac:dyDescent="0.4">
      <c r="A3" s="2" t="s">
        <v>90</v>
      </c>
      <c r="B3" s="3" t="s">
        <v>86</v>
      </c>
      <c r="D3" s="14" t="str">
        <f>IF(B3="Absolute waarden","Deze weergave toont de absolute waarden per provincie.",IF(B3="Rang absolute waarden","Deze weergave toont hoe hoe de provincies zich tot elkaar verhouden. De provincie met waarde 1 heeft in absolute zin het grootste aanbod.",IF(B3="Rang per inwoner","Voor deze weergave is het aantal voorzieningen afgezet tegen het aantal inwoners. De provincie met waarde 1 heeft per inwoner het grootste aanbod.","")))</f>
        <v>Deze weergave toont de absolute waarden per provincie.</v>
      </c>
    </row>
    <row r="4" spans="1:28" ht="30" customHeight="1" x14ac:dyDescent="0.35">
      <c r="A4" s="21" t="s">
        <v>91</v>
      </c>
      <c r="B4" s="21"/>
    </row>
    <row r="6" spans="1:28" s="6" customFormat="1" ht="52.5" x14ac:dyDescent="0.35">
      <c r="A6" s="5" t="s">
        <v>0</v>
      </c>
      <c r="B6" s="5" t="s">
        <v>1</v>
      </c>
      <c r="C6" s="51" t="s">
        <v>2</v>
      </c>
      <c r="D6" s="51" t="s">
        <v>3</v>
      </c>
      <c r="E6" s="51" t="s">
        <v>98</v>
      </c>
      <c r="F6" s="51" t="s">
        <v>99</v>
      </c>
      <c r="G6" s="51" t="s">
        <v>5</v>
      </c>
      <c r="H6" s="51" t="s">
        <v>6</v>
      </c>
      <c r="I6" s="51" t="s">
        <v>7</v>
      </c>
      <c r="J6" s="51" t="s">
        <v>8</v>
      </c>
      <c r="K6" s="51" t="s">
        <v>9</v>
      </c>
      <c r="L6" s="51" t="s">
        <v>10</v>
      </c>
      <c r="M6" s="51" t="s">
        <v>11</v>
      </c>
      <c r="N6" s="51" t="s">
        <v>12</v>
      </c>
      <c r="O6" s="51" t="s">
        <v>13</v>
      </c>
      <c r="P6" s="51" t="s">
        <v>14</v>
      </c>
      <c r="Q6" s="51" t="s">
        <v>15</v>
      </c>
      <c r="R6" s="51" t="s">
        <v>16</v>
      </c>
      <c r="S6" s="51" t="s">
        <v>17</v>
      </c>
      <c r="T6" s="51" t="s">
        <v>18</v>
      </c>
      <c r="U6" s="51" t="s">
        <v>19</v>
      </c>
      <c r="V6" s="51" t="s">
        <v>20</v>
      </c>
      <c r="W6" s="51" t="s">
        <v>21</v>
      </c>
      <c r="X6" s="51" t="s">
        <v>22</v>
      </c>
      <c r="Y6" s="51" t="s">
        <v>89</v>
      </c>
      <c r="Z6" s="51" t="s">
        <v>24</v>
      </c>
      <c r="AA6" s="51" t="s">
        <v>25</v>
      </c>
      <c r="AB6" s="51" t="s">
        <v>26</v>
      </c>
    </row>
    <row r="7" spans="1:28" x14ac:dyDescent="0.35">
      <c r="A7" s="7" t="s">
        <v>27</v>
      </c>
      <c r="B7" s="9">
        <v>492167</v>
      </c>
      <c r="C7" s="9">
        <f>IF($B$3="Absolute waarden",Cap_Abs!C2,IF($B$3="Rang absolute waarden",RANK(Cap_Abs!C2,Cap_Abs!C$2:'Cap_Abs'!C$13),IF($B$3="Rang per inwoner",RANK(Cap_Rel!C2,Cap_Rel!C$2:'Cap_Rel'!C$13),Cap_Abs!C2)))</f>
        <v>2</v>
      </c>
      <c r="D7" s="9">
        <f>IF($B$3="Absolute waarden",Cap_Abs!D2,IF($B$3="Rang absolute waarden",RANK(Cap_Abs!D2,Cap_Abs!D$2:'Cap_Abs'!D$13),IF($B$3="Rang per inwoner",RANK(Cap_Rel!D2,Cap_Rel!D$2:'Cap_Rel'!D$13),Cap_Abs!D2)))</f>
        <v>1</v>
      </c>
      <c r="E7" s="9">
        <f>IF($B$3="Absolute waarden",Cap_Abs!E2,IF($B$3="Rang absolute waarden",RANK(Cap_Abs!E2,Cap_Abs!E$2:'Cap_Abs'!E$13),IF($B$3="Rang per inwoner",RANK(Cap_Rel!E2,Cap_Rel!E$2:'Cap_Rel'!E$13),Cap_Abs!E2)))</f>
        <v>300</v>
      </c>
      <c r="F7" s="9">
        <f>IF($B$3="Absolute waarden",Cap_Abs!F2,IF($B$3="Rang absolute waarden",RANK(Cap_Abs!F2,Cap_Abs!F$2:'Cap_Abs'!F$13),IF($B$3="Rang per inwoner",RANK(Cap_Rel!F2,Cap_Rel!F$2:'Cap_Rel'!F$13),Cap_Abs!F2)))</f>
        <v>30</v>
      </c>
      <c r="G7" s="9">
        <f>IF($B$3="Absolute waarden",Cap_Abs!G2,IF($B$3="Rang absolute waarden",RANK(Cap_Abs!G2,Cap_Abs!G$2:'Cap_Abs'!G$13),IF($B$3="Rang per inwoner",RANK(Cap_Rel!G2,Cap_Rel!G$2:'Cap_Rel'!G$13),Cap_Abs!G2)))</f>
        <v>1280</v>
      </c>
      <c r="H7" s="9">
        <f>IF($B$3="Absolute waarden",Cap_Abs!H2,IF($B$3="Rang absolute waarden",RANK(Cap_Abs!H2,Cap_Abs!H$2:'Cap_Abs'!H$13),IF($B$3="Rang per inwoner",RANK(Cap_Rel!H2,Cap_Rel!H$2:'Cap_Rel'!H$13),Cap_Abs!H2)))</f>
        <v>91</v>
      </c>
      <c r="I7" s="9">
        <f>IF($B$3="Absolute waarden",Cap_Abs!I2,IF($B$3="Rang absolute waarden",RANK(Cap_Abs!I2,Cap_Abs!I$2:'Cap_Abs'!I$13),IF($B$3="Rang per inwoner",RANK(Cap_Rel!I2,Cap_Rel!I$2:'Cap_Rel'!I$13),Cap_Abs!I2)))</f>
        <v>31</v>
      </c>
      <c r="J7" s="9">
        <f>IF($B$3="Absolute waarden",Cap_Abs!J2,IF($B$3="Rang absolute waarden",RANK(Cap_Abs!J2,Cap_Abs!J$2:'Cap_Abs'!J$13),IF($B$3="Rang per inwoner",RANK(Cap_Rel!J2,Cap_Rel!J$2:'Cap_Rel'!J$13),Cap_Abs!J2)))</f>
        <v>20</v>
      </c>
      <c r="K7" s="9">
        <f>IF($B$3="Absolute waarden",Cap_Abs!K2,IF($B$3="Rang absolute waarden",RANK(Cap_Abs!K2,Cap_Abs!K$2:'Cap_Abs'!K$13),IF($B$3="Rang per inwoner",RANK(Cap_Rel!K2,Cap_Rel!K$2:'Cap_Rel'!K$13),Cap_Abs!K2)))</f>
        <v>72</v>
      </c>
      <c r="L7" s="9">
        <f>IF($B$3="Absolute waarden",Cap_Abs!L2,IF($B$3="Rang absolute waarden",RANK(Cap_Abs!L2,Cap_Abs!L$2:'Cap_Abs'!L$13),IF($B$3="Rang per inwoner",RANK(Cap_Rel!L2,Cap_Rel!L$2:'Cap_Rel'!L$13),Cap_Abs!L2)))</f>
        <v>1</v>
      </c>
      <c r="M7" s="9">
        <f>IF($B$3="Absolute waarden",Cap_Abs!M2,IF($B$3="Rang absolute waarden",RANK(Cap_Abs!M2,Cap_Abs!M$2:'Cap_Abs'!M$13),IF($B$3="Rang per inwoner",RANK(Cap_Rel!M2,Cap_Rel!M$2:'Cap_Rel'!M$13),Cap_Abs!M2)))</f>
        <v>108</v>
      </c>
      <c r="N7" s="9">
        <f>IF($B$3="Absolute waarden",Cap_Abs!N2,IF($B$3="Rang absolute waarden",RANK(Cap_Abs!N2,Cap_Abs!N$2:'Cap_Abs'!N$13),IF($B$3="Rang per inwoner",RANK(Cap_Rel!N2,Cap_Rel!N$2:'Cap_Rel'!N$13),Cap_Abs!N2)))</f>
        <v>1</v>
      </c>
      <c r="O7" s="9">
        <f>IF($B$3="Absolute waarden",Cap_Abs!O2,IF($B$3="Rang absolute waarden",RANK(Cap_Abs!O2,Cap_Abs!O$2:'Cap_Abs'!O$13),IF($B$3="Rang per inwoner",RANK(Cap_Rel!O2,Cap_Rel!O$2:'Cap_Rel'!O$13),Cap_Abs!O2)))</f>
        <v>5</v>
      </c>
      <c r="P7" s="9">
        <f>IF($B$3="Absolute waarden",Cap_Abs!P2,IF($B$3="Rang absolute waarden",RANK(Cap_Abs!P2,Cap_Abs!P$2:'Cap_Abs'!P$13),IF($B$3="Rang per inwoner",RANK(Cap_Rel!P2,Cap_Rel!P$2:'Cap_Rel'!P$13),Cap_Abs!P2)))</f>
        <v>3230</v>
      </c>
      <c r="Q7" s="9">
        <f>IF($B$3="Absolute waarden",Cap_Abs!Q2,IF($B$3="Rang absolute waarden",RANK(Cap_Abs!Q2,Cap_Abs!Q$2:'Cap_Abs'!Q$13),IF($B$3="Rang per inwoner",RANK(Cap_Rel!Q2,Cap_Rel!Q$2:'Cap_Rel'!Q$13),Cap_Abs!Q2)))</f>
        <v>25</v>
      </c>
      <c r="R7" s="9">
        <f>IF($B$3="Absolute waarden",Cap_Abs!R2,IF($B$3="Rang absolute waarden",RANK(Cap_Abs!R2,Cap_Abs!R$2:'Cap_Abs'!R$13),IF($B$3="Rang per inwoner",RANK(Cap_Rel!R2,Cap_Rel!R$2:'Cap_Rel'!R$13),Cap_Abs!R2)))</f>
        <v>2</v>
      </c>
      <c r="S7" s="9">
        <f>IF($B$3="Absolute waarden",Cap_Abs!S2,IF($B$3="Rang absolute waarden",RANK(Cap_Abs!S2,Cap_Abs!S$2:'Cap_Abs'!S$13),IF($B$3="Rang per inwoner",RANK(Cap_Rel!S2,Cap_Rel!S$2:'Cap_Rel'!S$13),Cap_Abs!S2)))</f>
        <v>13</v>
      </c>
      <c r="T7" s="9">
        <f>IF($B$3="Absolute waarden",Cap_Abs!T2,IF($B$3="Rang absolute waarden",RANK(Cap_Abs!T2,Cap_Abs!T$2:'Cap_Abs'!T$13),IF($B$3="Rang per inwoner",RANK(Cap_Rel!T2,Cap_Rel!T$2:'Cap_Rel'!T$13),Cap_Abs!T2)))</f>
        <v>12</v>
      </c>
      <c r="U7" s="9">
        <f>IF($B$3="Absolute waarden",Cap_Abs!U2,IF($B$3="Rang absolute waarden",RANK(Cap_Abs!U2,Cap_Abs!U$2:'Cap_Abs'!U$13),IF($B$3="Rang per inwoner",RANK(Cap_Rel!U2,Cap_Rel!U$2:'Cap_Rel'!U$13),Cap_Abs!U2)))</f>
        <v>40</v>
      </c>
      <c r="V7" s="9">
        <f>IF($B$3="Absolute waarden",Cap_Abs!V2,IF($B$3="Rang absolute waarden",RANK(Cap_Abs!V2,Cap_Abs!V$2:'Cap_Abs'!V$13),IF($B$3="Rang per inwoner",RANK(Cap_Rel!V2,Cap_Rel!V$2:'Cap_Rel'!V$13),Cap_Abs!V2)))</f>
        <v>5549</v>
      </c>
      <c r="W7" s="9">
        <f>IF($B$3="Absolute waarden",Cap_Abs!W2,IF($B$3="Rang absolute waarden",RANK(Cap_Abs!W2,Cap_Abs!W$2:'Cap_Abs'!W$13),IF($B$3="Rang per inwoner",RANK(Cap_Rel!W2,Cap_Rel!W$2:'Cap_Rel'!W$13),Cap_Abs!W2)))</f>
        <v>974335</v>
      </c>
      <c r="X7" s="9">
        <f>IF($B$3="Absolute waarden",Cap_Abs!X2,IF($B$3="Rang absolute waarden",RANK(Cap_Abs!X2,Cap_Abs!X$2:'Cap_Abs'!X$13),IF($B$3="Rang per inwoner",RANK(Cap_Rel!X2,Cap_Rel!X$2:'Cap_Rel'!X$13),Cap_Abs!X2)))</f>
        <v>7</v>
      </c>
      <c r="Y7" s="9">
        <f>IF($B$3="Absolute waarden",Cap_Abs!Y2,IF($B$3="Rang absolute waarden",RANK(Cap_Abs!Y2,Cap_Abs!Y$2:'Cap_Abs'!Y$13),IF($B$3="Rang per inwoner",RANK(Cap_Rel!Y2,Cap_Rel!Y$2:'Cap_Rel'!Y$13),Cap_Abs!Y2)))</f>
        <v>740</v>
      </c>
      <c r="Z7" s="9">
        <f>IF($B$3="Absolute waarden",Cap_Abs!Z2,IF($B$3="Rang absolute waarden",RANK(Cap_Abs!Z2,Cap_Abs!Z$2:'Cap_Abs'!Z$13),IF($B$3="Rang per inwoner",RANK(Cap_Rel!Z2,Cap_Rel!Z$2:'Cap_Rel'!Z$13),Cap_Abs!Z2)))</f>
        <v>4942</v>
      </c>
      <c r="AA7" s="9">
        <f>IF($B$3="Absolute waarden",Cap_Abs!AA2,IF($B$3="Rang absolute waarden",RANK(Cap_Abs!AA2,Cap_Abs!AA$2:'Cap_Abs'!AA$13),IF($B$3="Rang per inwoner",RANK(Cap_Rel!AA2,Cap_Rel!AA$2:'Cap_Rel'!AA$13),Cap_Abs!AA2)))</f>
        <v>13</v>
      </c>
      <c r="AB7" s="9">
        <f>IF($B$3="Absolute waarden",Cap_Abs!AB2,IF($B$3="Rang absolute waarden",RANK(Cap_Abs!AB2,Cap_Abs!AB$2:'Cap_Abs'!AB$13),IF($B$3="Rang per inwoner",RANK(Cap_Rel!AB2,Cap_Rel!AB$2:'Cap_Rel'!AB$13),Cap_Abs!AB2)))</f>
        <v>37</v>
      </c>
    </row>
    <row r="8" spans="1:28" x14ac:dyDescent="0.35">
      <c r="A8" s="4" t="s">
        <v>28</v>
      </c>
      <c r="B8" s="10">
        <v>416546</v>
      </c>
      <c r="C8" s="13">
        <f>IF($B$3="Absolute waarden",Cap_Abs!C3,IF($B$3="Rang absolute waarden",RANK(Cap_Abs!C3,Cap_Abs!C$2:'Cap_Abs'!C$13),IF($B$3="Rang per inwoner",RANK(Cap_Rel!C3,Cap_Rel!C$2:'Cap_Rel'!C$13),Cap_Abs!C3)))</f>
        <v>1</v>
      </c>
      <c r="D8" s="10">
        <f>IF($B$3="Absolute waarden",Cap_Abs!D3,IF($B$3="Rang absolute waarden",RANK(Cap_Abs!D3,Cap_Abs!D$2:'Cap_Abs'!D$13),IF($B$3="Rang per inwoner",RANK(Cap_Rel!D3,Cap_Rel!D$2:'Cap_Rel'!D$13),Cap_Abs!D3)))</f>
        <v>0</v>
      </c>
      <c r="E8" s="10">
        <f>IF($B$3="Absolute waarden",Cap_Abs!E3,IF($B$3="Rang absolute waarden",RANK(Cap_Abs!E3,Cap_Abs!E$2:'Cap_Abs'!E$13),IF($B$3="Rang per inwoner",RANK(Cap_Rel!E3,Cap_Rel!E$2:'Cap_Rel'!E$13),Cap_Abs!E3)))</f>
        <v>200</v>
      </c>
      <c r="F8" s="10">
        <f>IF($B$3="Absolute waarden",Cap_Abs!F3,IF($B$3="Rang absolute waarden",RANK(Cap_Abs!F3,Cap_Abs!F$2:'Cap_Abs'!F$13),IF($B$3="Rang per inwoner",RANK(Cap_Rel!F3,Cap_Rel!F$2:'Cap_Rel'!F$13),Cap_Abs!F3)))</f>
        <v>62</v>
      </c>
      <c r="G8" s="10">
        <f>IF($B$3="Absolute waarden",Cap_Abs!G3,IF($B$3="Rang absolute waarden",RANK(Cap_Abs!G3,Cap_Abs!G$2:'Cap_Abs'!G$13),IF($B$3="Rang per inwoner",RANK(Cap_Rel!G3,Cap_Rel!G$2:'Cap_Rel'!G$13),Cap_Abs!G3)))</f>
        <v>82</v>
      </c>
      <c r="H8" s="10">
        <f>IF($B$3="Absolute waarden",Cap_Abs!H3,IF($B$3="Rang absolute waarden",RANK(Cap_Abs!H3,Cap_Abs!H$2:'Cap_Abs'!H$13),IF($B$3="Rang per inwoner",RANK(Cap_Rel!H3,Cap_Rel!H$2:'Cap_Rel'!H$13),Cap_Abs!H3)))</f>
        <v>27</v>
      </c>
      <c r="I8" s="10">
        <f>IF($B$3="Absolute waarden",Cap_Abs!I3,IF($B$3="Rang absolute waarden",RANK(Cap_Abs!I3,Cap_Abs!I$2:'Cap_Abs'!I$13),IF($B$3="Rang per inwoner",RANK(Cap_Rel!I3,Cap_Rel!I$2:'Cap_Rel'!I$13),Cap_Abs!I3)))</f>
        <v>1</v>
      </c>
      <c r="J8" s="10">
        <f>IF($B$3="Absolute waarden",Cap_Abs!J3,IF($B$3="Rang absolute waarden",RANK(Cap_Abs!J3,Cap_Abs!J$2:'Cap_Abs'!J$13),IF($B$3="Rang per inwoner",RANK(Cap_Rel!J3,Cap_Rel!J$2:'Cap_Rel'!J$13),Cap_Abs!J3)))</f>
        <v>6</v>
      </c>
      <c r="K8" s="10">
        <f>IF($B$3="Absolute waarden",Cap_Abs!K3,IF($B$3="Rang absolute waarden",RANK(Cap_Abs!K3,Cap_Abs!K$2:'Cap_Abs'!K$13),IF($B$3="Rang per inwoner",RANK(Cap_Rel!K3,Cap_Rel!K$2:'Cap_Rel'!K$13),Cap_Abs!K3)))</f>
        <v>214</v>
      </c>
      <c r="L8" s="10">
        <f>IF($B$3="Absolute waarden",Cap_Abs!L3,IF($B$3="Rang absolute waarden",RANK(Cap_Abs!L3,Cap_Abs!L$2:'Cap_Abs'!L$13),IF($B$3="Rang per inwoner",RANK(Cap_Rel!L3,Cap_Rel!L$2:'Cap_Rel'!L$13),Cap_Abs!L3)))</f>
        <v>1</v>
      </c>
      <c r="M8" s="10">
        <f>IF($B$3="Absolute waarden",Cap_Abs!M3,IF($B$3="Rang absolute waarden",RANK(Cap_Abs!M3,Cap_Abs!M$2:'Cap_Abs'!M$13),IF($B$3="Rang per inwoner",RANK(Cap_Rel!M3,Cap_Rel!M$2:'Cap_Rel'!M$13),Cap_Abs!M3)))</f>
        <v>112</v>
      </c>
      <c r="N8" s="10">
        <f>IF($B$3="Absolute waarden",Cap_Abs!N3,IF($B$3="Rang absolute waarden",RANK(Cap_Abs!N3,Cap_Abs!N$2:'Cap_Abs'!N$13),IF($B$3="Rang per inwoner",RANK(Cap_Rel!N3,Cap_Rel!N$2:'Cap_Rel'!N$13),Cap_Abs!N3)))</f>
        <v>1</v>
      </c>
      <c r="O8" s="10">
        <f>IF($B$3="Absolute waarden",Cap_Abs!O3,IF($B$3="Rang absolute waarden",RANK(Cap_Abs!O3,Cap_Abs!O$2:'Cap_Abs'!O$13),IF($B$3="Rang per inwoner",RANK(Cap_Rel!O3,Cap_Rel!O$2:'Cap_Rel'!O$13),Cap_Abs!O3)))</f>
        <v>4</v>
      </c>
      <c r="P8" s="10">
        <f>IF($B$3="Absolute waarden",Cap_Abs!P3,IF($B$3="Rang absolute waarden",RANK(Cap_Abs!P3,Cap_Abs!P$2:'Cap_Abs'!P$13),IF($B$3="Rang per inwoner",RANK(Cap_Rel!P3,Cap_Rel!P$2:'Cap_Rel'!P$13),Cap_Abs!P3)))</f>
        <v>3535</v>
      </c>
      <c r="Q8" s="10">
        <f>IF($B$3="Absolute waarden",Cap_Abs!Q3,IF($B$3="Rang absolute waarden",RANK(Cap_Abs!Q3,Cap_Abs!Q$2:'Cap_Abs'!Q$13),IF($B$3="Rang per inwoner",RANK(Cap_Rel!Q3,Cap_Rel!Q$2:'Cap_Rel'!Q$13),Cap_Abs!Q3)))</f>
        <v>17</v>
      </c>
      <c r="R8" s="10">
        <f>IF($B$3="Absolute waarden",Cap_Abs!R3,IF($B$3="Rang absolute waarden",RANK(Cap_Abs!R3,Cap_Abs!R$2:'Cap_Abs'!R$13),IF($B$3="Rang per inwoner",RANK(Cap_Rel!R3,Cap_Rel!R$2:'Cap_Rel'!R$13),Cap_Abs!R3)))</f>
        <v>1</v>
      </c>
      <c r="S8" s="10">
        <f>IF($B$3="Absolute waarden",Cap_Abs!S3,IF($B$3="Rang absolute waarden",RANK(Cap_Abs!S3,Cap_Abs!S$2:'Cap_Abs'!S$13),IF($B$3="Rang per inwoner",RANK(Cap_Rel!S3,Cap_Rel!S$2:'Cap_Rel'!S$13),Cap_Abs!S3)))</f>
        <v>9</v>
      </c>
      <c r="T8" s="10">
        <f>IF($B$3="Absolute waarden",Cap_Abs!T3,IF($B$3="Rang absolute waarden",RANK(Cap_Abs!T3,Cap_Abs!T$2:'Cap_Abs'!T$13),IF($B$3="Rang per inwoner",RANK(Cap_Rel!T3,Cap_Rel!T$2:'Cap_Rel'!T$13),Cap_Abs!T3)))</f>
        <v>6</v>
      </c>
      <c r="U8" s="10">
        <f>IF($B$3="Absolute waarden",Cap_Abs!U3,IF($B$3="Rang absolute waarden",RANK(Cap_Abs!U3,Cap_Abs!U$2:'Cap_Abs'!U$13),IF($B$3="Rang per inwoner",RANK(Cap_Rel!U3,Cap_Rel!U$2:'Cap_Rel'!U$13),Cap_Abs!U3)))</f>
        <v>12</v>
      </c>
      <c r="V8" s="10">
        <f>IF($B$3="Absolute waarden",Cap_Abs!V3,IF($B$3="Rang absolute waarden",RANK(Cap_Abs!V3,Cap_Abs!V$2:'Cap_Abs'!V$13),IF($B$3="Rang per inwoner",RANK(Cap_Rel!V3,Cap_Rel!V$2:'Cap_Rel'!V$13),Cap_Abs!V3)))</f>
        <v>5396</v>
      </c>
      <c r="W8" s="10">
        <f>IF($B$3="Absolute waarden",Cap_Abs!W3,IF($B$3="Rang absolute waarden",RANK(Cap_Abs!W3,Cap_Abs!W$2:'Cap_Abs'!W$13),IF($B$3="Rang per inwoner",RANK(Cap_Rel!W3,Cap_Rel!W$2:'Cap_Rel'!W$13),Cap_Abs!W3)))</f>
        <v>443965</v>
      </c>
      <c r="X8" s="10">
        <f>IF($B$3="Absolute waarden",Cap_Abs!X3,IF($B$3="Rang absolute waarden",RANK(Cap_Abs!X3,Cap_Abs!X$2:'Cap_Abs'!X$13),IF($B$3="Rang per inwoner",RANK(Cap_Rel!X3,Cap_Rel!X$2:'Cap_Rel'!X$13),Cap_Abs!X3)))</f>
        <v>8</v>
      </c>
      <c r="Y8" s="10">
        <f>IF($B$3="Absolute waarden",Cap_Abs!Y3,IF($B$3="Rang absolute waarden",RANK(Cap_Abs!Y3,Cap_Abs!Y$2:'Cap_Abs'!Y$13),IF($B$3="Rang per inwoner",RANK(Cap_Rel!Y3,Cap_Rel!Y$2:'Cap_Rel'!Y$13),Cap_Abs!Y3)))</f>
        <v>605</v>
      </c>
      <c r="Z8" s="10">
        <f>IF($B$3="Absolute waarden",Cap_Abs!Z3,IF($B$3="Rang absolute waarden",RANK(Cap_Abs!Z3,Cap_Abs!Z$2:'Cap_Abs'!Z$13),IF($B$3="Rang per inwoner",RANK(Cap_Rel!Z3,Cap_Rel!Z$2:'Cap_Rel'!Z$13),Cap_Abs!Z3)))</f>
        <v>5589</v>
      </c>
      <c r="AA8" s="10">
        <f>IF($B$3="Absolute waarden",Cap_Abs!AA3,IF($B$3="Rang absolute waarden",RANK(Cap_Abs!AA3,Cap_Abs!AA$2:'Cap_Abs'!AA$13),IF($B$3="Rang per inwoner",RANK(Cap_Rel!AA3,Cap_Rel!AA$2:'Cap_Rel'!AA$13),Cap_Abs!AA3)))</f>
        <v>15</v>
      </c>
      <c r="AB8" s="10">
        <f>IF($B$3="Absolute waarden",Cap_Abs!AB3,IF($B$3="Rang absolute waarden",RANK(Cap_Abs!AB3,Cap_Abs!AB$2:'Cap_Abs'!AB$13),IF($B$3="Rang per inwoner",RANK(Cap_Rel!AB3,Cap_Rel!AB$2:'Cap_Rel'!AB$13),Cap_Abs!AB3)))</f>
        <v>19</v>
      </c>
    </row>
    <row r="9" spans="1:28" x14ac:dyDescent="0.35">
      <c r="A9" s="7" t="s">
        <v>29</v>
      </c>
      <c r="B9" s="9">
        <v>647672</v>
      </c>
      <c r="C9" s="9">
        <f>IF($B$3="Absolute waarden",Cap_Abs!C4,IF($B$3="Rang absolute waarden",RANK(Cap_Abs!C4,Cap_Abs!C$2:'Cap_Abs'!C$13),IF($B$3="Rang per inwoner",RANK(Cap_Rel!C4,Cap_Rel!C$2:'Cap_Rel'!C$13),Cap_Abs!C4)))</f>
        <v>10</v>
      </c>
      <c r="D9" s="9">
        <f>IF($B$3="Absolute waarden",Cap_Abs!D4,IF($B$3="Rang absolute waarden",RANK(Cap_Abs!D4,Cap_Abs!D$2:'Cap_Abs'!D$13),IF($B$3="Rang per inwoner",RANK(Cap_Rel!D4,Cap_Rel!D$2:'Cap_Rel'!D$13),Cap_Abs!D4)))</f>
        <v>7</v>
      </c>
      <c r="E9" s="9">
        <f>IF($B$3="Absolute waarden",Cap_Abs!E4,IF($B$3="Rang absolute waarden",RANK(Cap_Abs!E4,Cap_Abs!E$2:'Cap_Abs'!E$13),IF($B$3="Rang per inwoner",RANK(Cap_Rel!E4,Cap_Rel!E$2:'Cap_Rel'!E$13),Cap_Abs!E4)))</f>
        <v>400</v>
      </c>
      <c r="F9" s="9">
        <f>IF($B$3="Absolute waarden",Cap_Abs!F4,IF($B$3="Rang absolute waarden",RANK(Cap_Abs!F4,Cap_Abs!F$2:'Cap_Abs'!F$13),IF($B$3="Rang per inwoner",RANK(Cap_Rel!F4,Cap_Rel!F$2:'Cap_Rel'!F$13),Cap_Abs!F4)))</f>
        <v>56</v>
      </c>
      <c r="G9" s="9">
        <f>IF($B$3="Absolute waarden",Cap_Abs!G4,IF($B$3="Rang absolute waarden",RANK(Cap_Abs!G4,Cap_Abs!G$2:'Cap_Abs'!G$13),IF($B$3="Rang per inwoner",RANK(Cap_Rel!G4,Cap_Rel!G$2:'Cap_Rel'!G$13),Cap_Abs!G4)))</f>
        <v>4140</v>
      </c>
      <c r="H9" s="9">
        <f>IF($B$3="Absolute waarden",Cap_Abs!H4,IF($B$3="Rang absolute waarden",RANK(Cap_Abs!H4,Cap_Abs!H$2:'Cap_Abs'!H$13),IF($B$3="Rang per inwoner",RANK(Cap_Rel!H4,Cap_Rel!H$2:'Cap_Rel'!H$13),Cap_Abs!H4)))</f>
        <v>196</v>
      </c>
      <c r="I9" s="9">
        <f>IF($B$3="Absolute waarden",Cap_Abs!I4,IF($B$3="Rang absolute waarden",RANK(Cap_Abs!I4,Cap_Abs!I$2:'Cap_Abs'!I$13),IF($B$3="Rang per inwoner",RANK(Cap_Rel!I4,Cap_Rel!I$2:'Cap_Rel'!I$13),Cap_Abs!I4)))</f>
        <v>64</v>
      </c>
      <c r="J9" s="9">
        <f>IF($B$3="Absolute waarden",Cap_Abs!J4,IF($B$3="Rang absolute waarden",RANK(Cap_Abs!J4,Cap_Abs!J$2:'Cap_Abs'!J$13),IF($B$3="Rang per inwoner",RANK(Cap_Rel!J4,Cap_Rel!J$2:'Cap_Rel'!J$13),Cap_Abs!J4)))</f>
        <v>38</v>
      </c>
      <c r="K9" s="9">
        <f>IF($B$3="Absolute waarden",Cap_Abs!K4,IF($B$3="Rang absolute waarden",RANK(Cap_Abs!K4,Cap_Abs!K$2:'Cap_Abs'!K$13),IF($B$3="Rang per inwoner",RANK(Cap_Rel!K4,Cap_Rel!K$2:'Cap_Rel'!K$13),Cap_Abs!K4)))</f>
        <v>142</v>
      </c>
      <c r="L9" s="9">
        <f>IF($B$3="Absolute waarden",Cap_Abs!L4,IF($B$3="Rang absolute waarden",RANK(Cap_Abs!L4,Cap_Abs!L$2:'Cap_Abs'!L$13),IF($B$3="Rang per inwoner",RANK(Cap_Rel!L4,Cap_Rel!L$2:'Cap_Rel'!L$13),Cap_Abs!L4)))</f>
        <v>3</v>
      </c>
      <c r="M9" s="9">
        <f>IF($B$3="Absolute waarden",Cap_Abs!M4,IF($B$3="Rang absolute waarden",RANK(Cap_Abs!M4,Cap_Abs!M$2:'Cap_Abs'!M$13),IF($B$3="Rang per inwoner",RANK(Cap_Rel!M4,Cap_Rel!M$2:'Cap_Rel'!M$13),Cap_Abs!M4)))</f>
        <v>671</v>
      </c>
      <c r="N9" s="9">
        <f>IF($B$3="Absolute waarden",Cap_Abs!N4,IF($B$3="Rang absolute waarden",RANK(Cap_Abs!N4,Cap_Abs!N$2:'Cap_Abs'!N$13),IF($B$3="Rang per inwoner",RANK(Cap_Rel!N4,Cap_Rel!N$2:'Cap_Rel'!N$13),Cap_Abs!N4)))</f>
        <v>5</v>
      </c>
      <c r="O9" s="9">
        <f>IF($B$3="Absolute waarden",Cap_Abs!O4,IF($B$3="Rang absolute waarden",RANK(Cap_Abs!O4,Cap_Abs!O$2:'Cap_Abs'!O$13),IF($B$3="Rang per inwoner",RANK(Cap_Rel!O4,Cap_Rel!O$2:'Cap_Rel'!O$13),Cap_Abs!O4)))</f>
        <v>5</v>
      </c>
      <c r="P9" s="9">
        <f>IF($B$3="Absolute waarden",Cap_Abs!P4,IF($B$3="Rang absolute waarden",RANK(Cap_Abs!P4,Cap_Abs!P$2:'Cap_Abs'!P$13),IF($B$3="Rang per inwoner",RANK(Cap_Rel!P4,Cap_Rel!P$2:'Cap_Rel'!P$13),Cap_Abs!P4)))</f>
        <v>3443</v>
      </c>
      <c r="Q9" s="9">
        <f>IF($B$3="Absolute waarden",Cap_Abs!Q4,IF($B$3="Rang absolute waarden",RANK(Cap_Abs!Q4,Cap_Abs!Q$2:'Cap_Abs'!Q$13),IF($B$3="Rang per inwoner",RANK(Cap_Rel!Q4,Cap_Rel!Q$2:'Cap_Rel'!Q$13),Cap_Abs!Q4)))</f>
        <v>27</v>
      </c>
      <c r="R9" s="9">
        <f>IF($B$3="Absolute waarden",Cap_Abs!R4,IF($B$3="Rang absolute waarden",RANK(Cap_Abs!R4,Cap_Abs!R$2:'Cap_Abs'!R$13),IF($B$3="Rang per inwoner",RANK(Cap_Rel!R4,Cap_Rel!R$2:'Cap_Rel'!R$13),Cap_Abs!R4)))</f>
        <v>8</v>
      </c>
      <c r="S9" s="9">
        <f>IF($B$3="Absolute waarden",Cap_Abs!S4,IF($B$3="Rang absolute waarden",RANK(Cap_Abs!S4,Cap_Abs!S$2:'Cap_Abs'!S$13),IF($B$3="Rang per inwoner",RANK(Cap_Rel!S4,Cap_Rel!S$2:'Cap_Rel'!S$13),Cap_Abs!S4)))</f>
        <v>26</v>
      </c>
      <c r="T9" s="9">
        <f>IF($B$3="Absolute waarden",Cap_Abs!T4,IF($B$3="Rang absolute waarden",RANK(Cap_Abs!T4,Cap_Abs!T$2:'Cap_Abs'!T$13),IF($B$3="Rang per inwoner",RANK(Cap_Rel!T4,Cap_Rel!T$2:'Cap_Rel'!T$13),Cap_Abs!T4)))</f>
        <v>16</v>
      </c>
      <c r="U9" s="9">
        <f>IF($B$3="Absolute waarden",Cap_Abs!U4,IF($B$3="Rang absolute waarden",RANK(Cap_Abs!U4,Cap_Abs!U$2:'Cap_Abs'!U$13),IF($B$3="Rang per inwoner",RANK(Cap_Rel!U4,Cap_Rel!U$2:'Cap_Rel'!U$13),Cap_Abs!U4)))</f>
        <v>42</v>
      </c>
      <c r="V9" s="9">
        <f>IF($B$3="Absolute waarden",Cap_Abs!V4,IF($B$3="Rang absolute waarden",RANK(Cap_Abs!V4,Cap_Abs!V$2:'Cap_Abs'!V$13),IF($B$3="Rang per inwoner",RANK(Cap_Rel!V4,Cap_Rel!V$2:'Cap_Rel'!V$13),Cap_Abs!V4)))</f>
        <v>4577</v>
      </c>
      <c r="W9" s="9">
        <f>IF($B$3="Absolute waarden",Cap_Abs!W4,IF($B$3="Rang absolute waarden",RANK(Cap_Abs!W4,Cap_Abs!W$2:'Cap_Abs'!W$13),IF($B$3="Rang per inwoner",RANK(Cap_Rel!W4,Cap_Rel!W$2:'Cap_Rel'!W$13),Cap_Abs!W4)))</f>
        <v>1180238</v>
      </c>
      <c r="X9" s="9">
        <f>IF($B$3="Absolute waarden",Cap_Abs!X4,IF($B$3="Rang absolute waarden",RANK(Cap_Abs!X4,Cap_Abs!X$2:'Cap_Abs'!X$13),IF($B$3="Rang per inwoner",RANK(Cap_Rel!X4,Cap_Rel!X$2:'Cap_Rel'!X$13),Cap_Abs!X4)))</f>
        <v>13</v>
      </c>
      <c r="Y9" s="9">
        <f>IF($B$3="Absolute waarden",Cap_Abs!Y4,IF($B$3="Rang absolute waarden",RANK(Cap_Abs!Y4,Cap_Abs!Y$2:'Cap_Abs'!Y$13),IF($B$3="Rang per inwoner",RANK(Cap_Rel!Y4,Cap_Rel!Y$2:'Cap_Rel'!Y$13),Cap_Abs!Y4)))</f>
        <v>1838</v>
      </c>
      <c r="Z9" s="9">
        <f>IF($B$3="Absolute waarden",Cap_Abs!Z4,IF($B$3="Rang absolute waarden",RANK(Cap_Abs!Z4,Cap_Abs!Z$2:'Cap_Abs'!Z$13),IF($B$3="Rang per inwoner",RANK(Cap_Rel!Z4,Cap_Rel!Z$2:'Cap_Rel'!Z$13),Cap_Abs!Z4)))</f>
        <v>10641</v>
      </c>
      <c r="AA9" s="9">
        <f>IF($B$3="Absolute waarden",Cap_Abs!AA4,IF($B$3="Rang absolute waarden",RANK(Cap_Abs!AA4,Cap_Abs!AA$2:'Cap_Abs'!AA$13),IF($B$3="Rang per inwoner",RANK(Cap_Rel!AA4,Cap_Rel!AA$2:'Cap_Rel'!AA$13),Cap_Abs!AA4)))</f>
        <v>23</v>
      </c>
      <c r="AB9" s="9">
        <f>IF($B$3="Absolute waarden",Cap_Abs!AB4,IF($B$3="Rang absolute waarden",RANK(Cap_Abs!AB4,Cap_Abs!AB$2:'Cap_Abs'!AB$13),IF($B$3="Rang per inwoner",RANK(Cap_Rel!AB4,Cap_Rel!AB$2:'Cap_Rel'!AB$13),Cap_Abs!AB4)))</f>
        <v>52</v>
      </c>
    </row>
    <row r="10" spans="1:28" x14ac:dyDescent="0.35">
      <c r="A10" s="4" t="s">
        <v>30</v>
      </c>
      <c r="B10" s="10">
        <v>2071972</v>
      </c>
      <c r="C10" s="10">
        <f>IF($B$3="Absolute waarden",Cap_Abs!C5,IF($B$3="Rang absolute waarden",RANK(Cap_Abs!C5,Cap_Abs!C$2:'Cap_Abs'!C$13),IF($B$3="Rang per inwoner",RANK(Cap_Rel!C5,Cap_Rel!C$2:'Cap_Rel'!C$13),Cap_Abs!C5)))</f>
        <v>23</v>
      </c>
      <c r="D10" s="10">
        <f>IF($B$3="Absolute waarden",Cap_Abs!D5,IF($B$3="Rang absolute waarden",RANK(Cap_Abs!D5,Cap_Abs!D$2:'Cap_Abs'!D$13),IF($B$3="Rang per inwoner",RANK(Cap_Rel!D5,Cap_Rel!D$2:'Cap_Rel'!D$13),Cap_Abs!D5)))</f>
        <v>10</v>
      </c>
      <c r="E10" s="10">
        <f>IF($B$3="Absolute waarden",Cap_Abs!E5,IF($B$3="Rang absolute waarden",RANK(Cap_Abs!E5,Cap_Abs!E$2:'Cap_Abs'!E$13),IF($B$3="Rang per inwoner",RANK(Cap_Rel!E5,Cap_Rel!E$2:'Cap_Rel'!E$13),Cap_Abs!E5)))</f>
        <v>1300</v>
      </c>
      <c r="F10" s="10">
        <f>IF($B$3="Absolute waarden",Cap_Abs!F5,IF($B$3="Rang absolute waarden",RANK(Cap_Abs!F5,Cap_Abs!F$2:'Cap_Abs'!F$13),IF($B$3="Rang per inwoner",RANK(Cap_Rel!F5,Cap_Rel!F$2:'Cap_Rel'!F$13),Cap_Abs!F5)))</f>
        <v>280</v>
      </c>
      <c r="G10" s="10">
        <f>IF($B$3="Absolute waarden",Cap_Abs!G5,IF($B$3="Rang absolute waarden",RANK(Cap_Abs!G5,Cap_Abs!G$2:'Cap_Abs'!G$13),IF($B$3="Rang per inwoner",RANK(Cap_Rel!G5,Cap_Rel!G$2:'Cap_Rel'!G$13),Cap_Abs!G5)))</f>
        <v>6268</v>
      </c>
      <c r="H10" s="10">
        <f>IF($B$3="Absolute waarden",Cap_Abs!H5,IF($B$3="Rang absolute waarden",RANK(Cap_Abs!H5,Cap_Abs!H$2:'Cap_Abs'!H$13),IF($B$3="Rang per inwoner",RANK(Cap_Rel!H5,Cap_Rel!H$2:'Cap_Rel'!H$13),Cap_Abs!H5)))</f>
        <v>294</v>
      </c>
      <c r="I10" s="10">
        <f>IF($B$3="Absolute waarden",Cap_Abs!I5,IF($B$3="Rang absolute waarden",RANK(Cap_Abs!I5,Cap_Abs!I$2:'Cap_Abs'!I$13),IF($B$3="Rang per inwoner",RANK(Cap_Rel!I5,Cap_Rel!I$2:'Cap_Rel'!I$13),Cap_Abs!I5)))</f>
        <v>44</v>
      </c>
      <c r="J10" s="10">
        <f>IF($B$3="Absolute waarden",Cap_Abs!J5,IF($B$3="Rang absolute waarden",RANK(Cap_Abs!J5,Cap_Abs!J$2:'Cap_Abs'!J$13),IF($B$3="Rang per inwoner",RANK(Cap_Rel!J5,Cap_Rel!J$2:'Cap_Rel'!J$13),Cap_Abs!J5)))</f>
        <v>84</v>
      </c>
      <c r="K10" s="10">
        <f>IF($B$3="Absolute waarden",Cap_Abs!K5,IF($B$3="Rang absolute waarden",RANK(Cap_Abs!K5,Cap_Abs!K$2:'Cap_Abs'!K$13),IF($B$3="Rang per inwoner",RANK(Cap_Rel!K5,Cap_Rel!K$2:'Cap_Rel'!K$13),Cap_Abs!K5)))</f>
        <v>331</v>
      </c>
      <c r="L10" s="10">
        <f>IF($B$3="Absolute waarden",Cap_Abs!L5,IF($B$3="Rang absolute waarden",RANK(Cap_Abs!L5,Cap_Abs!L$2:'Cap_Abs'!L$13),IF($B$3="Rang per inwoner",RANK(Cap_Rel!L5,Cap_Rel!L$2:'Cap_Rel'!L$13),Cap_Abs!L5)))</f>
        <v>21</v>
      </c>
      <c r="M10" s="10">
        <f>IF($B$3="Absolute waarden",Cap_Abs!M5,IF($B$3="Rang absolute waarden",RANK(Cap_Abs!M5,Cap_Abs!M$2:'Cap_Abs'!M$13),IF($B$3="Rang per inwoner",RANK(Cap_Rel!M5,Cap_Rel!M$2:'Cap_Rel'!M$13),Cap_Abs!M5)))</f>
        <v>3748</v>
      </c>
      <c r="N10" s="10">
        <f>IF($B$3="Absolute waarden",Cap_Abs!N5,IF($B$3="Rang absolute waarden",RANK(Cap_Abs!N5,Cap_Abs!N$2:'Cap_Abs'!N$13),IF($B$3="Rang per inwoner",RANK(Cap_Rel!N5,Cap_Rel!N$2:'Cap_Rel'!N$13),Cap_Abs!N5)))</f>
        <v>36</v>
      </c>
      <c r="O10" s="10">
        <f>IF($B$3="Absolute waarden",Cap_Abs!O5,IF($B$3="Rang absolute waarden",RANK(Cap_Abs!O5,Cap_Abs!O$2:'Cap_Abs'!O$13),IF($B$3="Rang per inwoner",RANK(Cap_Rel!O5,Cap_Rel!O$2:'Cap_Rel'!O$13),Cap_Abs!O5)))</f>
        <v>15</v>
      </c>
      <c r="P10" s="10">
        <f>IF($B$3="Absolute waarden",Cap_Abs!P5,IF($B$3="Rang absolute waarden",RANK(Cap_Abs!P5,Cap_Abs!P$2:'Cap_Abs'!P$13),IF($B$3="Rang per inwoner",RANK(Cap_Rel!P5,Cap_Rel!P$2:'Cap_Rel'!P$13),Cap_Abs!P5)))</f>
        <v>11822</v>
      </c>
      <c r="Q10" s="10">
        <f>IF($B$3="Absolute waarden",Cap_Abs!Q5,IF($B$3="Rang absolute waarden",RANK(Cap_Abs!Q5,Cap_Abs!Q$2:'Cap_Abs'!Q$13),IF($B$3="Rang per inwoner",RANK(Cap_Rel!Q5,Cap_Rel!Q$2:'Cap_Rel'!Q$13),Cap_Abs!Q5)))</f>
        <v>72</v>
      </c>
      <c r="R10" s="10">
        <f>IF($B$3="Absolute waarden",Cap_Abs!R5,IF($B$3="Rang absolute waarden",RANK(Cap_Abs!R5,Cap_Abs!R$2:'Cap_Abs'!R$13),IF($B$3="Rang per inwoner",RANK(Cap_Rel!R5,Cap_Rel!R$2:'Cap_Rel'!R$13),Cap_Abs!R5)))</f>
        <v>15</v>
      </c>
      <c r="S10" s="10">
        <f>IF($B$3="Absolute waarden",Cap_Abs!S5,IF($B$3="Rang absolute waarden",RANK(Cap_Abs!S5,Cap_Abs!S$2:'Cap_Abs'!S$13),IF($B$3="Rang per inwoner",RANK(Cap_Rel!S5,Cap_Rel!S$2:'Cap_Rel'!S$13),Cap_Abs!S5)))</f>
        <v>65</v>
      </c>
      <c r="T10" s="10">
        <f>IF($B$3="Absolute waarden",Cap_Abs!T5,IF($B$3="Rang absolute waarden",RANK(Cap_Abs!T5,Cap_Abs!T$2:'Cap_Abs'!T$13),IF($B$3="Rang per inwoner",RANK(Cap_Rel!T5,Cap_Rel!T$2:'Cap_Rel'!T$13),Cap_Abs!T5)))</f>
        <v>55</v>
      </c>
      <c r="U10" s="10">
        <f>IF($B$3="Absolute waarden",Cap_Abs!U5,IF($B$3="Rang absolute waarden",RANK(Cap_Abs!U5,Cap_Abs!U$2:'Cap_Abs'!U$13),IF($B$3="Rang per inwoner",RANK(Cap_Rel!U5,Cap_Rel!U$2:'Cap_Rel'!U$13),Cap_Abs!U5)))</f>
        <v>125</v>
      </c>
      <c r="V10" s="10">
        <f>IF($B$3="Absolute waarden",Cap_Abs!V5,IF($B$3="Rang absolute waarden",RANK(Cap_Abs!V5,Cap_Abs!V$2:'Cap_Abs'!V$13),IF($B$3="Rang per inwoner",RANK(Cap_Rel!V5,Cap_Rel!V$2:'Cap_Rel'!V$13),Cap_Abs!V5)))</f>
        <v>43920</v>
      </c>
      <c r="W10" s="10">
        <f>IF($B$3="Absolute waarden",Cap_Abs!W5,IF($B$3="Rang absolute waarden",RANK(Cap_Abs!W5,Cap_Abs!W$2:'Cap_Abs'!W$13),IF($B$3="Rang per inwoner",RANK(Cap_Rel!W5,Cap_Rel!W$2:'Cap_Rel'!W$13),Cap_Abs!W5)))</f>
        <v>2953195</v>
      </c>
      <c r="X10" s="10">
        <f>IF($B$3="Absolute waarden",Cap_Abs!X5,IF($B$3="Rang absolute waarden",RANK(Cap_Abs!X5,Cap_Abs!X$2:'Cap_Abs'!X$13),IF($B$3="Rang per inwoner",RANK(Cap_Rel!X5,Cap_Rel!X$2:'Cap_Rel'!X$13),Cap_Abs!X5)))</f>
        <v>44</v>
      </c>
      <c r="Y10" s="10">
        <f>IF($B$3="Absolute waarden",Cap_Abs!Y5,IF($B$3="Rang absolute waarden",RANK(Cap_Abs!Y5,Cap_Abs!Y$2:'Cap_Abs'!Y$13),IF($B$3="Rang per inwoner",RANK(Cap_Rel!Y5,Cap_Rel!Y$2:'Cap_Rel'!Y$13),Cap_Abs!Y5)))</f>
        <v>5052</v>
      </c>
      <c r="Z10" s="10">
        <f>IF($B$3="Absolute waarden",Cap_Abs!Z5,IF($B$3="Rang absolute waarden",RANK(Cap_Abs!Z5,Cap_Abs!Z$2:'Cap_Abs'!Z$13),IF($B$3="Rang per inwoner",RANK(Cap_Rel!Z5,Cap_Rel!Z$2:'Cap_Rel'!Z$13),Cap_Abs!Z5)))</f>
        <v>27687</v>
      </c>
      <c r="AA10" s="10">
        <f>IF($B$3="Absolute waarden",Cap_Abs!AA5,IF($B$3="Rang absolute waarden",RANK(Cap_Abs!AA5,Cap_Abs!AA$2:'Cap_Abs'!AA$13),IF($B$3="Rang per inwoner",RANK(Cap_Rel!AA5,Cap_Rel!AA$2:'Cap_Rel'!AA$13),Cap_Abs!AA5)))</f>
        <v>67</v>
      </c>
      <c r="AB10" s="10">
        <f>IF($B$3="Absolute waarden",Cap_Abs!AB5,IF($B$3="Rang absolute waarden",RANK(Cap_Abs!AB5,Cap_Abs!AB$2:'Cap_Abs'!AB$13),IF($B$3="Rang per inwoner",RANK(Cap_Rel!AB5,Cap_Rel!AB$2:'Cap_Rel'!AB$13),Cap_Abs!AB5)))</f>
        <v>104</v>
      </c>
    </row>
    <row r="11" spans="1:28" x14ac:dyDescent="0.35">
      <c r="A11" s="7" t="s">
        <v>31</v>
      </c>
      <c r="B11" s="9">
        <v>583990</v>
      </c>
      <c r="C11" s="9">
        <f>IF($B$3="Absolute waarden",Cap_Abs!C6,IF($B$3="Rang absolute waarden",RANK(Cap_Abs!C6,Cap_Abs!C$2:'Cap_Abs'!C$13),IF($B$3="Rang per inwoner",RANK(Cap_Rel!C6,Cap_Rel!C$2:'Cap_Rel'!C$13),Cap_Abs!C6)))</f>
        <v>11</v>
      </c>
      <c r="D11" s="9">
        <f>IF($B$3="Absolute waarden",Cap_Abs!D6,IF($B$3="Rang absolute waarden",RANK(Cap_Abs!D6,Cap_Abs!D$2:'Cap_Abs'!D$13),IF($B$3="Rang per inwoner",RANK(Cap_Rel!D6,Cap_Rel!D$2:'Cap_Rel'!D$13),Cap_Abs!D6)))</f>
        <v>2</v>
      </c>
      <c r="E11" s="9">
        <f>IF($B$3="Absolute waarden",Cap_Abs!E6,IF($B$3="Rang absolute waarden",RANK(Cap_Abs!E6,Cap_Abs!E$2:'Cap_Abs'!E$13),IF($B$3="Rang per inwoner",RANK(Cap_Rel!E6,Cap_Rel!E$2:'Cap_Rel'!E$13),Cap_Abs!E6)))</f>
        <v>400</v>
      </c>
      <c r="F11" s="9">
        <f>IF($B$3="Absolute waarden",Cap_Abs!F6,IF($B$3="Rang absolute waarden",RANK(Cap_Abs!F6,Cap_Abs!F$2:'Cap_Abs'!F$13),IF($B$3="Rang per inwoner",RANK(Cap_Rel!F6,Cap_Rel!F$2:'Cap_Rel'!F$13),Cap_Abs!F6)))</f>
        <v>72</v>
      </c>
      <c r="G11" s="9">
        <f>IF($B$3="Absolute waarden",Cap_Abs!G6,IF($B$3="Rang absolute waarden",RANK(Cap_Abs!G6,Cap_Abs!G$2:'Cap_Abs'!G$13),IF($B$3="Rang per inwoner",RANK(Cap_Rel!G6,Cap_Rel!G$2:'Cap_Rel'!G$13),Cap_Abs!G6)))</f>
        <v>2552</v>
      </c>
      <c r="H11" s="9">
        <f>IF($B$3="Absolute waarden",Cap_Abs!H6,IF($B$3="Rang absolute waarden",RANK(Cap_Abs!H6,Cap_Abs!H$2:'Cap_Abs'!H$13),IF($B$3="Rang per inwoner",RANK(Cap_Rel!H6,Cap_Rel!H$2:'Cap_Rel'!H$13),Cap_Abs!H6)))</f>
        <v>215</v>
      </c>
      <c r="I11" s="9">
        <f>IF($B$3="Absolute waarden",Cap_Abs!I6,IF($B$3="Rang absolute waarden",RANK(Cap_Abs!I6,Cap_Abs!I$2:'Cap_Abs'!I$13),IF($B$3="Rang per inwoner",RANK(Cap_Rel!I6,Cap_Rel!I$2:'Cap_Rel'!I$13),Cap_Abs!I6)))</f>
        <v>47</v>
      </c>
      <c r="J11" s="9">
        <f>IF($B$3="Absolute waarden",Cap_Abs!J6,IF($B$3="Rang absolute waarden",RANK(Cap_Abs!J6,Cap_Abs!J$2:'Cap_Abs'!J$13),IF($B$3="Rang per inwoner",RANK(Cap_Rel!J6,Cap_Rel!J$2:'Cap_Rel'!J$13),Cap_Abs!J6)))</f>
        <v>22</v>
      </c>
      <c r="K11" s="9">
        <f>IF($B$3="Absolute waarden",Cap_Abs!K6,IF($B$3="Rang absolute waarden",RANK(Cap_Abs!K6,Cap_Abs!K$2:'Cap_Abs'!K$13),IF($B$3="Rang per inwoner",RANK(Cap_Rel!K6,Cap_Rel!K$2:'Cap_Rel'!K$13),Cap_Abs!K6)))</f>
        <v>197</v>
      </c>
      <c r="L11" s="9">
        <f>IF($B$3="Absolute waarden",Cap_Abs!L6,IF($B$3="Rang absolute waarden",RANK(Cap_Abs!L6,Cap_Abs!L$2:'Cap_Abs'!L$13),IF($B$3="Rang per inwoner",RANK(Cap_Rel!L6,Cap_Rel!L$2:'Cap_Rel'!L$13),Cap_Abs!L6)))</f>
        <v>7</v>
      </c>
      <c r="M11" s="9">
        <f>IF($B$3="Absolute waarden",Cap_Abs!M6,IF($B$3="Rang absolute waarden",RANK(Cap_Abs!M6,Cap_Abs!M$2:'Cap_Abs'!M$13),IF($B$3="Rang per inwoner",RANK(Cap_Rel!M6,Cap_Rel!M$2:'Cap_Rel'!M$13),Cap_Abs!M6)))</f>
        <v>2714</v>
      </c>
      <c r="N11" s="9">
        <f>IF($B$3="Absolute waarden",Cap_Abs!N6,IF($B$3="Rang absolute waarden",RANK(Cap_Abs!N6,Cap_Abs!N$2:'Cap_Abs'!N$13),IF($B$3="Rang per inwoner",RANK(Cap_Rel!N6,Cap_Rel!N$2:'Cap_Rel'!N$13),Cap_Abs!N6)))</f>
        <v>13</v>
      </c>
      <c r="O11" s="9">
        <f>IF($B$3="Absolute waarden",Cap_Abs!O6,IF($B$3="Rang absolute waarden",RANK(Cap_Abs!O6,Cap_Abs!O$2:'Cap_Abs'!O$13),IF($B$3="Rang per inwoner",RANK(Cap_Rel!O6,Cap_Rel!O$2:'Cap_Rel'!O$13),Cap_Abs!O6)))</f>
        <v>4</v>
      </c>
      <c r="P11" s="9">
        <f>IF($B$3="Absolute waarden",Cap_Abs!P6,IF($B$3="Rang absolute waarden",RANK(Cap_Abs!P6,Cap_Abs!P$2:'Cap_Abs'!P$13),IF($B$3="Rang per inwoner",RANK(Cap_Rel!P6,Cap_Rel!P$2:'Cap_Rel'!P$13),Cap_Abs!P6)))</f>
        <v>4446</v>
      </c>
      <c r="Q11" s="9">
        <f>IF($B$3="Absolute waarden",Cap_Abs!Q6,IF($B$3="Rang absolute waarden",RANK(Cap_Abs!Q6,Cap_Abs!Q$2:'Cap_Abs'!Q$13),IF($B$3="Rang per inwoner",RANK(Cap_Rel!Q6,Cap_Rel!Q$2:'Cap_Rel'!Q$13),Cap_Abs!Q6)))</f>
        <v>28</v>
      </c>
      <c r="R11" s="9">
        <f>IF($B$3="Absolute waarden",Cap_Abs!R6,IF($B$3="Rang absolute waarden",RANK(Cap_Abs!R6,Cap_Abs!R$2:'Cap_Abs'!R$13),IF($B$3="Rang per inwoner",RANK(Cap_Rel!R6,Cap_Rel!R$2:'Cap_Rel'!R$13),Cap_Abs!R6)))</f>
        <v>4</v>
      </c>
      <c r="S11" s="9">
        <f>IF($B$3="Absolute waarden",Cap_Abs!S6,IF($B$3="Rang absolute waarden",RANK(Cap_Abs!S6,Cap_Abs!S$2:'Cap_Abs'!S$13),IF($B$3="Rang per inwoner",RANK(Cap_Rel!S6,Cap_Rel!S$2:'Cap_Rel'!S$13),Cap_Abs!S6)))</f>
        <v>15</v>
      </c>
      <c r="T11" s="9">
        <f>IF($B$3="Absolute waarden",Cap_Abs!T6,IF($B$3="Rang absolute waarden",RANK(Cap_Abs!T6,Cap_Abs!T$2:'Cap_Abs'!T$13),IF($B$3="Rang per inwoner",RANK(Cap_Rel!T6,Cap_Rel!T$2:'Cap_Rel'!T$13),Cap_Abs!T6)))</f>
        <v>24</v>
      </c>
      <c r="U11" s="9">
        <f>IF($B$3="Absolute waarden",Cap_Abs!U6,IF($B$3="Rang absolute waarden",RANK(Cap_Abs!U6,Cap_Abs!U$2:'Cap_Abs'!U$13),IF($B$3="Rang per inwoner",RANK(Cap_Rel!U6,Cap_Rel!U$2:'Cap_Rel'!U$13),Cap_Abs!U6)))</f>
        <v>48</v>
      </c>
      <c r="V11" s="9">
        <f>IF($B$3="Absolute waarden",Cap_Abs!V6,IF($B$3="Rang absolute waarden",RANK(Cap_Abs!V6,Cap_Abs!V$2:'Cap_Abs'!V$13),IF($B$3="Rang per inwoner",RANK(Cap_Rel!V6,Cap_Rel!V$2:'Cap_Rel'!V$13),Cap_Abs!V6)))</f>
        <v>5682</v>
      </c>
      <c r="W11" s="9">
        <f>IF($B$3="Absolute waarden",Cap_Abs!W6,IF($B$3="Rang absolute waarden",RANK(Cap_Abs!W6,Cap_Abs!W$2:'Cap_Abs'!W$13),IF($B$3="Rang per inwoner",RANK(Cap_Rel!W6,Cap_Rel!W$2:'Cap_Rel'!W$13),Cap_Abs!W6)))</f>
        <v>726137</v>
      </c>
      <c r="X11" s="9">
        <f>IF($B$3="Absolute waarden",Cap_Abs!X6,IF($B$3="Rang absolute waarden",RANK(Cap_Abs!X6,Cap_Abs!X$2:'Cap_Abs'!X$13),IF($B$3="Rang per inwoner",RANK(Cap_Rel!X6,Cap_Rel!X$2:'Cap_Rel'!X$13),Cap_Abs!X6)))</f>
        <v>21</v>
      </c>
      <c r="Y11" s="9">
        <f>IF($B$3="Absolute waarden",Cap_Abs!Y6,IF($B$3="Rang absolute waarden",RANK(Cap_Abs!Y6,Cap_Abs!Y$2:'Cap_Abs'!Y$13),IF($B$3="Rang per inwoner",RANK(Cap_Rel!Y6,Cap_Rel!Y$2:'Cap_Rel'!Y$13),Cap_Abs!Y6)))</f>
        <v>2347</v>
      </c>
      <c r="Z11" s="9">
        <f>IF($B$3="Absolute waarden",Cap_Abs!Z6,IF($B$3="Rang absolute waarden",RANK(Cap_Abs!Z6,Cap_Abs!Z$2:'Cap_Abs'!Z$13),IF($B$3="Rang per inwoner",RANK(Cap_Rel!Z6,Cap_Rel!Z$2:'Cap_Rel'!Z$13),Cap_Abs!Z6)))</f>
        <v>18283</v>
      </c>
      <c r="AA11" s="9">
        <f>IF($B$3="Absolute waarden",Cap_Abs!AA6,IF($B$3="Rang absolute waarden",RANK(Cap_Abs!AA6,Cap_Abs!AA$2:'Cap_Abs'!AA$13),IF($B$3="Rang per inwoner",RANK(Cap_Rel!AA6,Cap_Rel!AA$2:'Cap_Rel'!AA$13),Cap_Abs!AA6)))</f>
        <v>33</v>
      </c>
      <c r="AB11" s="9">
        <f>IF($B$3="Absolute waarden",Cap_Abs!AB6,IF($B$3="Rang absolute waarden",RANK(Cap_Abs!AB6,Cap_Abs!AB$2:'Cap_Abs'!AB$13),IF($B$3="Rang per inwoner",RANK(Cap_Rel!AB6,Cap_Rel!AB$2:'Cap_Rel'!AB$13),Cap_Abs!AB6)))</f>
        <v>51</v>
      </c>
    </row>
    <row r="12" spans="1:28" x14ac:dyDescent="0.35">
      <c r="A12" s="4" t="s">
        <v>32</v>
      </c>
      <c r="B12" s="10">
        <v>1116137</v>
      </c>
      <c r="C12" s="10">
        <f>IF($B$3="Absolute waarden",Cap_Abs!C7,IF($B$3="Rang absolute waarden",RANK(Cap_Abs!C7,Cap_Abs!C$2:'Cap_Abs'!C$13),IF($B$3="Rang per inwoner",RANK(Cap_Rel!C7,Cap_Rel!C$2:'Cap_Rel'!C$13),Cap_Abs!C7)))</f>
        <v>19</v>
      </c>
      <c r="D12" s="10">
        <f>IF($B$3="Absolute waarden",Cap_Abs!D7,IF($B$3="Rang absolute waarden",RANK(Cap_Abs!D7,Cap_Abs!D$2:'Cap_Abs'!D$13),IF($B$3="Rang per inwoner",RANK(Cap_Rel!D7,Cap_Rel!D$2:'Cap_Rel'!D$13),Cap_Abs!D7)))</f>
        <v>6</v>
      </c>
      <c r="E12" s="10">
        <f>IF($B$3="Absolute waarden",Cap_Abs!E7,IF($B$3="Rang absolute waarden",RANK(Cap_Abs!E7,Cap_Abs!E$2:'Cap_Abs'!E$13),IF($B$3="Rang per inwoner",RANK(Cap_Rel!E7,Cap_Rel!E$2:'Cap_Rel'!E$13),Cap_Abs!E7)))</f>
        <v>700</v>
      </c>
      <c r="F12" s="10">
        <f>IF($B$3="Absolute waarden",Cap_Abs!F7,IF($B$3="Rang absolute waarden",RANK(Cap_Abs!F7,Cap_Abs!F$2:'Cap_Abs'!F$13),IF($B$3="Rang per inwoner",RANK(Cap_Rel!F7,Cap_Rel!F$2:'Cap_Rel'!F$13),Cap_Abs!F7)))</f>
        <v>143</v>
      </c>
      <c r="G12" s="10">
        <f>IF($B$3="Absolute waarden",Cap_Abs!G7,IF($B$3="Rang absolute waarden",RANK(Cap_Abs!G7,Cap_Abs!G$2:'Cap_Abs'!G$13),IF($B$3="Rang per inwoner",RANK(Cap_Rel!G7,Cap_Rel!G$2:'Cap_Rel'!G$13),Cap_Abs!G7)))</f>
        <v>5340</v>
      </c>
      <c r="H12" s="10">
        <f>IF($B$3="Absolute waarden",Cap_Abs!H7,IF($B$3="Rang absolute waarden",RANK(Cap_Abs!H7,Cap_Abs!H$2:'Cap_Abs'!H$13),IF($B$3="Rang per inwoner",RANK(Cap_Rel!H7,Cap_Rel!H$2:'Cap_Rel'!H$13),Cap_Abs!H7)))</f>
        <v>109</v>
      </c>
      <c r="I12" s="10">
        <f>IF($B$3="Absolute waarden",Cap_Abs!I7,IF($B$3="Rang absolute waarden",RANK(Cap_Abs!I7,Cap_Abs!I$2:'Cap_Abs'!I$13),IF($B$3="Rang per inwoner",RANK(Cap_Rel!I7,Cap_Rel!I$2:'Cap_Rel'!I$13),Cap_Abs!I7)))</f>
        <v>43</v>
      </c>
      <c r="J12" s="10">
        <f>IF($B$3="Absolute waarden",Cap_Abs!J7,IF($B$3="Rang absolute waarden",RANK(Cap_Abs!J7,Cap_Abs!J$2:'Cap_Abs'!J$13),IF($B$3="Rang per inwoner",RANK(Cap_Rel!J7,Cap_Rel!J$2:'Cap_Rel'!J$13),Cap_Abs!J7)))</f>
        <v>33</v>
      </c>
      <c r="K12" s="10">
        <f>IF($B$3="Absolute waarden",Cap_Abs!K7,IF($B$3="Rang absolute waarden",RANK(Cap_Abs!K7,Cap_Abs!K$2:'Cap_Abs'!K$13),IF($B$3="Rang per inwoner",RANK(Cap_Rel!K7,Cap_Rel!K$2:'Cap_Rel'!K$13),Cap_Abs!K7)))</f>
        <v>231</v>
      </c>
      <c r="L12" s="10">
        <f>IF($B$3="Absolute waarden",Cap_Abs!L7,IF($B$3="Rang absolute waarden",RANK(Cap_Abs!L7,Cap_Abs!L$2:'Cap_Abs'!L$13),IF($B$3="Rang per inwoner",RANK(Cap_Rel!L7,Cap_Rel!L$2:'Cap_Rel'!L$13),Cap_Abs!L7)))</f>
        <v>5</v>
      </c>
      <c r="M12" s="10">
        <f>IF($B$3="Absolute waarden",Cap_Abs!M7,IF($B$3="Rang absolute waarden",RANK(Cap_Abs!M7,Cap_Abs!M$2:'Cap_Abs'!M$13),IF($B$3="Rang per inwoner",RANK(Cap_Rel!M7,Cap_Rel!M$2:'Cap_Rel'!M$13),Cap_Abs!M7)))</f>
        <v>1381</v>
      </c>
      <c r="N12" s="10">
        <f>IF($B$3="Absolute waarden",Cap_Abs!N7,IF($B$3="Rang absolute waarden",RANK(Cap_Abs!N7,Cap_Abs!N$2:'Cap_Abs'!N$13),IF($B$3="Rang per inwoner",RANK(Cap_Rel!N7,Cap_Rel!N$2:'Cap_Rel'!N$13),Cap_Abs!N7)))</f>
        <v>13</v>
      </c>
      <c r="O12" s="10">
        <f>IF($B$3="Absolute waarden",Cap_Abs!O7,IF($B$3="Rang absolute waarden",RANK(Cap_Abs!O7,Cap_Abs!O$2:'Cap_Abs'!O$13),IF($B$3="Rang per inwoner",RANK(Cap_Rel!O7,Cap_Rel!O$2:'Cap_Rel'!O$13),Cap_Abs!O7)))</f>
        <v>12</v>
      </c>
      <c r="P12" s="10">
        <f>IF($B$3="Absolute waarden",Cap_Abs!P7,IF($B$3="Rang absolute waarden",RANK(Cap_Abs!P7,Cap_Abs!P$2:'Cap_Abs'!P$13),IF($B$3="Rang per inwoner",RANK(Cap_Rel!P7,Cap_Rel!P$2:'Cap_Rel'!P$13),Cap_Abs!P7)))</f>
        <v>10343</v>
      </c>
      <c r="Q12" s="10">
        <f>IF($B$3="Absolute waarden",Cap_Abs!Q7,IF($B$3="Rang absolute waarden",RANK(Cap_Abs!Q7,Cap_Abs!Q$2:'Cap_Abs'!Q$13),IF($B$3="Rang per inwoner",RANK(Cap_Rel!Q7,Cap_Rel!Q$2:'Cap_Rel'!Q$13),Cap_Abs!Q7)))</f>
        <v>63</v>
      </c>
      <c r="R12" s="10">
        <f>IF($B$3="Absolute waarden",Cap_Abs!R7,IF($B$3="Rang absolute waarden",RANK(Cap_Abs!R7,Cap_Abs!R$2:'Cap_Abs'!R$13),IF($B$3="Rang per inwoner",RANK(Cap_Rel!R7,Cap_Rel!R$2:'Cap_Rel'!R$13),Cap_Abs!R7)))</f>
        <v>8</v>
      </c>
      <c r="S12" s="10">
        <f>IF($B$3="Absolute waarden",Cap_Abs!S7,IF($B$3="Rang absolute waarden",RANK(Cap_Abs!S7,Cap_Abs!S$2:'Cap_Abs'!S$13),IF($B$3="Rang per inwoner",RANK(Cap_Rel!S7,Cap_Rel!S$2:'Cap_Rel'!S$13),Cap_Abs!S7)))</f>
        <v>37</v>
      </c>
      <c r="T12" s="10">
        <f>IF($B$3="Absolute waarden",Cap_Abs!T7,IF($B$3="Rang absolute waarden",RANK(Cap_Abs!T7,Cap_Abs!T$2:'Cap_Abs'!T$13),IF($B$3="Rang per inwoner",RANK(Cap_Rel!T7,Cap_Rel!T$2:'Cap_Rel'!T$13),Cap_Abs!T7)))</f>
        <v>17</v>
      </c>
      <c r="U12" s="10">
        <f>IF($B$3="Absolute waarden",Cap_Abs!U7,IF($B$3="Rang absolute waarden",RANK(Cap_Abs!U7,Cap_Abs!U$2:'Cap_Abs'!U$13),IF($B$3="Rang per inwoner",RANK(Cap_Rel!U7,Cap_Rel!U$2:'Cap_Rel'!U$13),Cap_Abs!U7)))</f>
        <v>67</v>
      </c>
      <c r="V12" s="10">
        <f>IF($B$3="Absolute waarden",Cap_Abs!V7,IF($B$3="Rang absolute waarden",RANK(Cap_Abs!V7,Cap_Abs!V$2:'Cap_Abs'!V$13),IF($B$3="Rang per inwoner",RANK(Cap_Rel!V7,Cap_Rel!V$2:'Cap_Rel'!V$13),Cap_Abs!V7)))</f>
        <v>11348</v>
      </c>
      <c r="W12" s="10">
        <f>IF($B$3="Absolute waarden",Cap_Abs!W7,IF($B$3="Rang absolute waarden",RANK(Cap_Abs!W7,Cap_Abs!W$2:'Cap_Abs'!W$13),IF($B$3="Rang per inwoner",RANK(Cap_Rel!W7,Cap_Rel!W$2:'Cap_Rel'!W$13),Cap_Abs!W7)))</f>
        <v>1470883</v>
      </c>
      <c r="X12" s="10">
        <f>IF($B$3="Absolute waarden",Cap_Abs!X7,IF($B$3="Rang absolute waarden",RANK(Cap_Abs!X7,Cap_Abs!X$2:'Cap_Abs'!X$13),IF($B$3="Rang per inwoner",RANK(Cap_Rel!X7,Cap_Rel!X$2:'Cap_Rel'!X$13),Cap_Abs!X7)))</f>
        <v>23</v>
      </c>
      <c r="Y12" s="10">
        <f>IF($B$3="Absolute waarden",Cap_Abs!Y7,IF($B$3="Rang absolute waarden",RANK(Cap_Abs!Y7,Cap_Abs!Y$2:'Cap_Abs'!Y$13),IF($B$3="Rang per inwoner",RANK(Cap_Rel!Y7,Cap_Rel!Y$2:'Cap_Rel'!Y$13),Cap_Abs!Y7)))</f>
        <v>3122</v>
      </c>
      <c r="Z12" s="10">
        <f>IF($B$3="Absolute waarden",Cap_Abs!Z7,IF($B$3="Rang absolute waarden",RANK(Cap_Abs!Z7,Cap_Abs!Z$2:'Cap_Abs'!Z$13),IF($B$3="Rang per inwoner",RANK(Cap_Rel!Z7,Cap_Rel!Z$2:'Cap_Rel'!Z$13),Cap_Abs!Z7)))</f>
        <v>17714</v>
      </c>
      <c r="AA12" s="10">
        <f>IF($B$3="Absolute waarden",Cap_Abs!AA7,IF($B$3="Rang absolute waarden",RANK(Cap_Abs!AA7,Cap_Abs!AA$2:'Cap_Abs'!AA$13),IF($B$3="Rang per inwoner",RANK(Cap_Rel!AA7,Cap_Rel!AA$2:'Cap_Rel'!AA$13),Cap_Abs!AA7)))</f>
        <v>36</v>
      </c>
      <c r="AB12" s="10">
        <f>IF($B$3="Absolute waarden",Cap_Abs!AB7,IF($B$3="Rang absolute waarden",RANK(Cap_Abs!AB7,Cap_Abs!AB$2:'Cap_Abs'!AB$13),IF($B$3="Rang per inwoner",RANK(Cap_Rel!AB7,Cap_Rel!AB$2:'Cap_Rel'!AB$13),Cap_Abs!AB7)))</f>
        <v>86</v>
      </c>
    </row>
    <row r="13" spans="1:28" x14ac:dyDescent="0.35">
      <c r="A13" s="7" t="s">
        <v>33</v>
      </c>
      <c r="B13" s="9">
        <v>2544806</v>
      </c>
      <c r="C13" s="9">
        <f>IF($B$3="Absolute waarden",Cap_Abs!C8,IF($B$3="Rang absolute waarden",RANK(Cap_Abs!C8,Cap_Abs!C$2:'Cap_Abs'!C$13),IF($B$3="Rang per inwoner",RANK(Cap_Rel!C8,Cap_Rel!C$2:'Cap_Rel'!C$13),Cap_Abs!C8)))</f>
        <v>30</v>
      </c>
      <c r="D13" s="9">
        <f>IF($B$3="Absolute waarden",Cap_Abs!D8,IF($B$3="Rang absolute waarden",RANK(Cap_Abs!D8,Cap_Abs!D$2:'Cap_Abs'!D$13),IF($B$3="Rang per inwoner",RANK(Cap_Rel!D8,Cap_Rel!D$2:'Cap_Rel'!D$13),Cap_Abs!D8)))</f>
        <v>12</v>
      </c>
      <c r="E13" s="9">
        <f>IF($B$3="Absolute waarden",Cap_Abs!E8,IF($B$3="Rang absolute waarden",RANK(Cap_Abs!E8,Cap_Abs!E$2:'Cap_Abs'!E$13),IF($B$3="Rang per inwoner",RANK(Cap_Rel!E8,Cap_Rel!E$2:'Cap_Rel'!E$13),Cap_Abs!E8)))</f>
        <v>1700</v>
      </c>
      <c r="F13" s="9">
        <f>IF($B$3="Absolute waarden",Cap_Abs!F8,IF($B$3="Rang absolute waarden",RANK(Cap_Abs!F8,Cap_Abs!F$2:'Cap_Abs'!F$13),IF($B$3="Rang per inwoner",RANK(Cap_Rel!F8,Cap_Rel!F$2:'Cap_Rel'!F$13),Cap_Abs!F8)))</f>
        <v>334</v>
      </c>
      <c r="G13" s="9">
        <f>IF($B$3="Absolute waarden",Cap_Abs!G8,IF($B$3="Rang absolute waarden",RANK(Cap_Abs!G8,Cap_Abs!G$2:'Cap_Abs'!G$13),IF($B$3="Rang per inwoner",RANK(Cap_Rel!G8,Cap_Rel!G$2:'Cap_Rel'!G$13),Cap_Abs!G8)))</f>
        <v>5822</v>
      </c>
      <c r="H13" s="9">
        <f>IF($B$3="Absolute waarden",Cap_Abs!H8,IF($B$3="Rang absolute waarden",RANK(Cap_Abs!H8,Cap_Abs!H$2:'Cap_Abs'!H$13),IF($B$3="Rang per inwoner",RANK(Cap_Rel!H8,Cap_Rel!H$2:'Cap_Rel'!H$13),Cap_Abs!H8)))</f>
        <v>105</v>
      </c>
      <c r="I13" s="9">
        <f>IF($B$3="Absolute waarden",Cap_Abs!I8,IF($B$3="Rang absolute waarden",RANK(Cap_Abs!I8,Cap_Abs!I$2:'Cap_Abs'!I$13),IF($B$3="Rang per inwoner",RANK(Cap_Rel!I8,Cap_Rel!I$2:'Cap_Rel'!I$13),Cap_Abs!I8)))</f>
        <v>42</v>
      </c>
      <c r="J13" s="9">
        <f>IF($B$3="Absolute waarden",Cap_Abs!J8,IF($B$3="Rang absolute waarden",RANK(Cap_Abs!J8,Cap_Abs!J$2:'Cap_Abs'!J$13),IF($B$3="Rang per inwoner",RANK(Cap_Rel!J8,Cap_Rel!J$2:'Cap_Rel'!J$13),Cap_Abs!J8)))</f>
        <v>49</v>
      </c>
      <c r="K13" s="9">
        <f>IF($B$3="Absolute waarden",Cap_Abs!K8,IF($B$3="Rang absolute waarden",RANK(Cap_Abs!K8,Cap_Abs!K$2:'Cap_Abs'!K$13),IF($B$3="Rang per inwoner",RANK(Cap_Rel!K8,Cap_Rel!K$2:'Cap_Rel'!K$13),Cap_Abs!K8)))</f>
        <v>434</v>
      </c>
      <c r="L13" s="9">
        <f>IF($B$3="Absolute waarden",Cap_Abs!L8,IF($B$3="Rang absolute waarden",RANK(Cap_Abs!L8,Cap_Abs!L$2:'Cap_Abs'!L$13),IF($B$3="Rang per inwoner",RANK(Cap_Rel!L8,Cap_Rel!L$2:'Cap_Rel'!L$13),Cap_Abs!L8)))</f>
        <v>13</v>
      </c>
      <c r="M13" s="9">
        <f>IF($B$3="Absolute waarden",Cap_Abs!M8,IF($B$3="Rang absolute waarden",RANK(Cap_Abs!M8,Cap_Abs!M$2:'Cap_Abs'!M$13),IF($B$3="Rang per inwoner",RANK(Cap_Rel!M8,Cap_Rel!M$2:'Cap_Rel'!M$13),Cap_Abs!M8)))</f>
        <v>4135</v>
      </c>
      <c r="N13" s="9">
        <f>IF($B$3="Absolute waarden",Cap_Abs!N8,IF($B$3="Rang absolute waarden",RANK(Cap_Abs!N8,Cap_Abs!N$2:'Cap_Abs'!N$13),IF($B$3="Rang per inwoner",RANK(Cap_Rel!N8,Cap_Rel!N$2:'Cap_Rel'!N$13),Cap_Abs!N8)))</f>
        <v>29</v>
      </c>
      <c r="O13" s="9">
        <f>IF($B$3="Absolute waarden",Cap_Abs!O8,IF($B$3="Rang absolute waarden",RANK(Cap_Abs!O8,Cap_Abs!O$2:'Cap_Abs'!O$13),IF($B$3="Rang per inwoner",RANK(Cap_Rel!O8,Cap_Rel!O$2:'Cap_Rel'!O$13),Cap_Abs!O8)))</f>
        <v>23</v>
      </c>
      <c r="P13" s="9">
        <f>IF($B$3="Absolute waarden",Cap_Abs!P8,IF($B$3="Rang absolute waarden",RANK(Cap_Abs!P8,Cap_Abs!P$2:'Cap_Abs'!P$13),IF($B$3="Rang per inwoner",RANK(Cap_Rel!P8,Cap_Rel!P$2:'Cap_Rel'!P$13),Cap_Abs!P8)))</f>
        <v>19096</v>
      </c>
      <c r="Q13" s="9">
        <f>IF($B$3="Absolute waarden",Cap_Abs!Q8,IF($B$3="Rang absolute waarden",RANK(Cap_Abs!Q8,Cap_Abs!Q$2:'Cap_Abs'!Q$13),IF($B$3="Rang per inwoner",RANK(Cap_Rel!Q8,Cap_Rel!Q$2:'Cap_Rel'!Q$13),Cap_Abs!Q8)))</f>
        <v>127</v>
      </c>
      <c r="R13" s="9">
        <f>IF($B$3="Absolute waarden",Cap_Abs!R8,IF($B$3="Rang absolute waarden",RANK(Cap_Abs!R8,Cap_Abs!R$2:'Cap_Abs'!R$13),IF($B$3="Rang per inwoner",RANK(Cap_Rel!R8,Cap_Rel!R$2:'Cap_Rel'!R$13),Cap_Abs!R8)))</f>
        <v>10</v>
      </c>
      <c r="S13" s="9">
        <f>IF($B$3="Absolute waarden",Cap_Abs!S8,IF($B$3="Rang absolute waarden",RANK(Cap_Abs!S8,Cap_Abs!S$2:'Cap_Abs'!S$13),IF($B$3="Rang per inwoner",RANK(Cap_Rel!S8,Cap_Rel!S$2:'Cap_Rel'!S$13),Cap_Abs!S8)))</f>
        <v>66</v>
      </c>
      <c r="T13" s="9">
        <f>IF($B$3="Absolute waarden",Cap_Abs!T8,IF($B$3="Rang absolute waarden",RANK(Cap_Abs!T8,Cap_Abs!T$2:'Cap_Abs'!T$13),IF($B$3="Rang per inwoner",RANK(Cap_Rel!T8,Cap_Rel!T$2:'Cap_Rel'!T$13),Cap_Abs!T8)))</f>
        <v>24</v>
      </c>
      <c r="U13" s="9">
        <f>IF($B$3="Absolute waarden",Cap_Abs!U8,IF($B$3="Rang absolute waarden",RANK(Cap_Abs!U8,Cap_Abs!U$2:'Cap_Abs'!U$13),IF($B$3="Rang per inwoner",RANK(Cap_Rel!U8,Cap_Rel!U$2:'Cap_Rel'!U$13),Cap_Abs!U8)))</f>
        <v>125</v>
      </c>
      <c r="V13" s="9">
        <f>IF($B$3="Absolute waarden",Cap_Abs!V8,IF($B$3="Rang absolute waarden",RANK(Cap_Abs!V8,Cap_Abs!V$2:'Cap_Abs'!V$13),IF($B$3="Rang per inwoner",RANK(Cap_Rel!V8,Cap_Rel!V$2:'Cap_Rel'!V$13),Cap_Abs!V8)))</f>
        <v>28769</v>
      </c>
      <c r="W13" s="9">
        <f>IF($B$3="Absolute waarden",Cap_Abs!W8,IF($B$3="Rang absolute waarden",RANK(Cap_Abs!W8,Cap_Abs!W$2:'Cap_Abs'!W$13),IF($B$3="Rang per inwoner",RANK(Cap_Rel!W8,Cap_Rel!W$2:'Cap_Rel'!W$13),Cap_Abs!W8)))</f>
        <v>3504176</v>
      </c>
      <c r="X13" s="9">
        <f>IF($B$3="Absolute waarden",Cap_Abs!X8,IF($B$3="Rang absolute waarden",RANK(Cap_Abs!X8,Cap_Abs!X$2:'Cap_Abs'!X$13),IF($B$3="Rang per inwoner",RANK(Cap_Rel!X8,Cap_Rel!X$2:'Cap_Rel'!X$13),Cap_Abs!X8)))</f>
        <v>58</v>
      </c>
      <c r="Y13" s="9">
        <f>IF($B$3="Absolute waarden",Cap_Abs!Y8,IF($B$3="Rang absolute waarden",RANK(Cap_Abs!Y8,Cap_Abs!Y$2:'Cap_Abs'!Y$13),IF($B$3="Rang per inwoner",RANK(Cap_Rel!Y8,Cap_Rel!Y$2:'Cap_Rel'!Y$13),Cap_Abs!Y8)))</f>
        <v>7966</v>
      </c>
      <c r="Z13" s="9">
        <f>IF($B$3="Absolute waarden",Cap_Abs!Z8,IF($B$3="Rang absolute waarden",RANK(Cap_Abs!Z8,Cap_Abs!Z$2:'Cap_Abs'!Z$13),IF($B$3="Rang per inwoner",RANK(Cap_Rel!Z8,Cap_Rel!Z$2:'Cap_Rel'!Z$13),Cap_Abs!Z8)))</f>
        <v>39461</v>
      </c>
      <c r="AA13" s="9">
        <f>IF($B$3="Absolute waarden",Cap_Abs!AA8,IF($B$3="Rang absolute waarden",RANK(Cap_Abs!AA8,Cap_Abs!AA$2:'Cap_Abs'!AA$13),IF($B$3="Rang per inwoner",RANK(Cap_Rel!AA8,Cap_Rel!AA$2:'Cap_Rel'!AA$13),Cap_Abs!AA8)))</f>
        <v>90</v>
      </c>
      <c r="AB13" s="9">
        <f>IF($B$3="Absolute waarden",Cap_Abs!AB8,IF($B$3="Rang absolute waarden",RANK(Cap_Abs!AB8,Cap_Abs!AB$2:'Cap_Abs'!AB$13),IF($B$3="Rang per inwoner",RANK(Cap_Rel!AB8,Cap_Rel!AB$2:'Cap_Rel'!AB$13),Cap_Abs!AB8)))</f>
        <v>261</v>
      </c>
    </row>
    <row r="14" spans="1:28" x14ac:dyDescent="0.35">
      <c r="A14" s="4" t="s">
        <v>34</v>
      </c>
      <c r="B14" s="10">
        <v>2853359</v>
      </c>
      <c r="C14" s="10">
        <f>IF($B$3="Absolute waarden",Cap_Abs!C9,IF($B$3="Rang absolute waarden",RANK(Cap_Abs!C9,Cap_Abs!C$2:'Cap_Abs'!C$13),IF($B$3="Rang per inwoner",RANK(Cap_Rel!C9,Cap_Rel!C$2:'Cap_Rel'!C$13),Cap_Abs!C9)))</f>
        <v>178</v>
      </c>
      <c r="D14" s="10">
        <f>IF($B$3="Absolute waarden",Cap_Abs!D9,IF($B$3="Rang absolute waarden",RANK(Cap_Abs!D9,Cap_Abs!D$2:'Cap_Abs'!D$13),IF($B$3="Rang per inwoner",RANK(Cap_Rel!D9,Cap_Rel!D$2:'Cap_Rel'!D$13),Cap_Abs!D9)))</f>
        <v>15</v>
      </c>
      <c r="E14" s="10">
        <f>IF($B$3="Absolute waarden",Cap_Abs!E9,IF($B$3="Rang absolute waarden",RANK(Cap_Abs!E9,Cap_Abs!E$2:'Cap_Abs'!E$13),IF($B$3="Rang per inwoner",RANK(Cap_Rel!E9,Cap_Rel!E$2:'Cap_Rel'!E$13),Cap_Abs!E9)))</f>
        <v>1900</v>
      </c>
      <c r="F14" s="10">
        <f>IF($B$3="Absolute waarden",Cap_Abs!F9,IF($B$3="Rang absolute waarden",RANK(Cap_Abs!F9,Cap_Abs!F$2:'Cap_Abs'!F$13),IF($B$3="Rang per inwoner",RANK(Cap_Rel!F9,Cap_Rel!F$2:'Cap_Rel'!F$13),Cap_Abs!F9)))</f>
        <v>533</v>
      </c>
      <c r="G14" s="10">
        <f>IF($B$3="Absolute waarden",Cap_Abs!G9,IF($B$3="Rang absolute waarden",RANK(Cap_Abs!G9,Cap_Abs!G$2:'Cap_Abs'!G$13),IF($B$3="Rang per inwoner",RANK(Cap_Rel!G9,Cap_Rel!G$2:'Cap_Rel'!G$13),Cap_Abs!G9)))</f>
        <v>14016</v>
      </c>
      <c r="H14" s="10">
        <f>IF($B$3="Absolute waarden",Cap_Abs!H9,IF($B$3="Rang absolute waarden",RANK(Cap_Abs!H9,Cap_Abs!H$2:'Cap_Abs'!H$13),IF($B$3="Rang per inwoner",RANK(Cap_Rel!H9,Cap_Rel!H$2:'Cap_Rel'!H$13),Cap_Abs!H9)))</f>
        <v>70</v>
      </c>
      <c r="I14" s="10">
        <f>IF($B$3="Absolute waarden",Cap_Abs!I9,IF($B$3="Rang absolute waarden",RANK(Cap_Abs!I9,Cap_Abs!I$2:'Cap_Abs'!I$13),IF($B$3="Rang per inwoner",RANK(Cap_Rel!I9,Cap_Rel!I$2:'Cap_Rel'!I$13),Cap_Abs!I9)))</f>
        <v>52</v>
      </c>
      <c r="J14" s="10">
        <f>IF($B$3="Absolute waarden",Cap_Abs!J9,IF($B$3="Rang absolute waarden",RANK(Cap_Abs!J9,Cap_Abs!J$2:'Cap_Abs'!J$13),IF($B$3="Rang per inwoner",RANK(Cap_Rel!J9,Cap_Rel!J$2:'Cap_Rel'!J$13),Cap_Abs!J9)))</f>
        <v>103</v>
      </c>
      <c r="K14" s="10">
        <f>IF($B$3="Absolute waarden",Cap_Abs!K9,IF($B$3="Rang absolute waarden",RANK(Cap_Abs!K9,Cap_Abs!K$2:'Cap_Abs'!K$13),IF($B$3="Rang per inwoner",RANK(Cap_Rel!K9,Cap_Rel!K$2:'Cap_Rel'!K$13),Cap_Abs!K9)))</f>
        <v>1143</v>
      </c>
      <c r="L14" s="10">
        <f>IF($B$3="Absolute waarden",Cap_Abs!L9,IF($B$3="Rang absolute waarden",RANK(Cap_Abs!L9,Cap_Abs!L$2:'Cap_Abs'!L$13),IF($B$3="Rang per inwoner",RANK(Cap_Rel!L9,Cap_Rel!L$2:'Cap_Rel'!L$13),Cap_Abs!L9)))</f>
        <v>24</v>
      </c>
      <c r="M14" s="10">
        <f>IF($B$3="Absolute waarden",Cap_Abs!M9,IF($B$3="Rang absolute waarden",RANK(Cap_Abs!M9,Cap_Abs!M$2:'Cap_Abs'!M$13),IF($B$3="Rang per inwoner",RANK(Cap_Rel!M9,Cap_Rel!M$2:'Cap_Rel'!M$13),Cap_Abs!M9)))</f>
        <v>4550</v>
      </c>
      <c r="N14" s="10">
        <f>IF($B$3="Absolute waarden",Cap_Abs!N9,IF($B$3="Rang absolute waarden",RANK(Cap_Abs!N9,Cap_Abs!N$2:'Cap_Abs'!N$13),IF($B$3="Rang per inwoner",RANK(Cap_Rel!N9,Cap_Rel!N$2:'Cap_Rel'!N$13),Cap_Abs!N9)))</f>
        <v>43</v>
      </c>
      <c r="O14" s="10">
        <f>IF($B$3="Absolute waarden",Cap_Abs!O9,IF($B$3="Rang absolute waarden",RANK(Cap_Abs!O9,Cap_Abs!O$2:'Cap_Abs'!O$13),IF($B$3="Rang per inwoner",RANK(Cap_Rel!O9,Cap_Rel!O$2:'Cap_Rel'!O$13),Cap_Abs!O9)))</f>
        <v>33</v>
      </c>
      <c r="P14" s="10">
        <f>IF($B$3="Absolute waarden",Cap_Abs!P9,IF($B$3="Rang absolute waarden",RANK(Cap_Abs!P9,Cap_Abs!P$2:'Cap_Abs'!P$13),IF($B$3="Rang per inwoner",RANK(Cap_Rel!P9,Cap_Rel!P$2:'Cap_Rel'!P$13),Cap_Abs!P9)))</f>
        <v>25453</v>
      </c>
      <c r="Q14" s="10">
        <f>IF($B$3="Absolute waarden",Cap_Abs!Q9,IF($B$3="Rang absolute waarden",RANK(Cap_Abs!Q9,Cap_Abs!Q$2:'Cap_Abs'!Q$13),IF($B$3="Rang per inwoner",RANK(Cap_Rel!Q9,Cap_Rel!Q$2:'Cap_Rel'!Q$13),Cap_Abs!Q9)))</f>
        <v>167</v>
      </c>
      <c r="R14" s="10">
        <f>IF($B$3="Absolute waarden",Cap_Abs!R9,IF($B$3="Rang absolute waarden",RANK(Cap_Abs!R9,Cap_Abs!R$2:'Cap_Abs'!R$13),IF($B$3="Rang per inwoner",RANK(Cap_Rel!R9,Cap_Rel!R$2:'Cap_Rel'!R$13),Cap_Abs!R9)))</f>
        <v>64</v>
      </c>
      <c r="S14" s="10">
        <f>IF($B$3="Absolute waarden",Cap_Abs!S9,IF($B$3="Rang absolute waarden",RANK(Cap_Abs!S9,Cap_Abs!S$2:'Cap_Abs'!S$13),IF($B$3="Rang per inwoner",RANK(Cap_Rel!S9,Cap_Rel!S$2:'Cap_Rel'!S$13),Cap_Abs!S9)))</f>
        <v>123</v>
      </c>
      <c r="T14" s="10">
        <f>IF($B$3="Absolute waarden",Cap_Abs!T9,IF($B$3="Rang absolute waarden",RANK(Cap_Abs!T9,Cap_Abs!T$2:'Cap_Abs'!T$13),IF($B$3="Rang per inwoner",RANK(Cap_Rel!T9,Cap_Rel!T$2:'Cap_Rel'!T$13),Cap_Abs!T9)))</f>
        <v>102</v>
      </c>
      <c r="U14" s="10">
        <f>IF($B$3="Absolute waarden",Cap_Abs!U9,IF($B$3="Rang absolute waarden",RANK(Cap_Abs!U9,Cap_Abs!U$2:'Cap_Abs'!U$13),IF($B$3="Rang per inwoner",RANK(Cap_Rel!U9,Cap_Rel!U$2:'Cap_Rel'!U$13),Cap_Abs!U9)))</f>
        <v>114</v>
      </c>
      <c r="V14" s="10">
        <f>IF($B$3="Absolute waarden",Cap_Abs!V9,IF($B$3="Rang absolute waarden",RANK(Cap_Abs!V9,Cap_Abs!V$2:'Cap_Abs'!V$13),IF($B$3="Rang per inwoner",RANK(Cap_Rel!V9,Cap_Rel!V$2:'Cap_Rel'!V$13),Cap_Abs!V9)))</f>
        <v>30501</v>
      </c>
      <c r="W14" s="10">
        <f>IF($B$3="Absolute waarden",Cap_Abs!W9,IF($B$3="Rang absolute waarden",RANK(Cap_Abs!W9,Cap_Abs!W$2:'Cap_Abs'!W$13),IF($B$3="Rang per inwoner",RANK(Cap_Rel!W9,Cap_Rel!W$2:'Cap_Rel'!W$13),Cap_Abs!W9)))</f>
        <v>3671703</v>
      </c>
      <c r="X14" s="10">
        <f>IF($B$3="Absolute waarden",Cap_Abs!X9,IF($B$3="Rang absolute waarden",RANK(Cap_Abs!X9,Cap_Abs!X$2:'Cap_Abs'!X$13),IF($B$3="Rang per inwoner",RANK(Cap_Rel!X9,Cap_Rel!X$2:'Cap_Rel'!X$13),Cap_Abs!X9)))</f>
        <v>115</v>
      </c>
      <c r="Y14" s="10">
        <f>IF($B$3="Absolute waarden",Cap_Abs!Y9,IF($B$3="Rang absolute waarden",RANK(Cap_Abs!Y9,Cap_Abs!Y$2:'Cap_Abs'!Y$13),IF($B$3="Rang per inwoner",RANK(Cap_Rel!Y9,Cap_Rel!Y$2:'Cap_Rel'!Y$13),Cap_Abs!Y9)))</f>
        <v>18398</v>
      </c>
      <c r="Z14" s="10">
        <f>IF($B$3="Absolute waarden",Cap_Abs!Z9,IF($B$3="Rang absolute waarden",RANK(Cap_Abs!Z9,Cap_Abs!Z$2:'Cap_Abs'!Z$13),IF($B$3="Rang per inwoner",RANK(Cap_Rel!Z9,Cap_Rel!Z$2:'Cap_Rel'!Z$13),Cap_Abs!Z9)))</f>
        <v>99114</v>
      </c>
      <c r="AA14" s="10">
        <f>IF($B$3="Absolute waarden",Cap_Abs!AA9,IF($B$3="Rang absolute waarden",RANK(Cap_Abs!AA9,Cap_Abs!AA$2:'Cap_Abs'!AA$13),IF($B$3="Rang per inwoner",RANK(Cap_Rel!AA9,Cap_Rel!AA$2:'Cap_Rel'!AA$13),Cap_Abs!AA9)))</f>
        <v>178</v>
      </c>
      <c r="AB14" s="10">
        <f>IF($B$3="Absolute waarden",Cap_Abs!AB9,IF($B$3="Rang absolute waarden",RANK(Cap_Abs!AB9,Cap_Abs!AB$2:'Cap_Abs'!AB$13),IF($B$3="Rang per inwoner",RANK(Cap_Rel!AB9,Cap_Rel!AB$2:'Cap_Rel'!AB$13),Cap_Abs!AB9)))</f>
        <v>238</v>
      </c>
    </row>
    <row r="15" spans="1:28" x14ac:dyDescent="0.35">
      <c r="A15" s="7" t="s">
        <v>35</v>
      </c>
      <c r="B15" s="9">
        <v>1156431</v>
      </c>
      <c r="C15" s="9">
        <f>IF($B$3="Absolute waarden",Cap_Abs!C10,IF($B$3="Rang absolute waarden",RANK(Cap_Abs!C10,Cap_Abs!C$2:'Cap_Abs'!C$13),IF($B$3="Rang per inwoner",RANK(Cap_Rel!C10,Cap_Rel!C$2:'Cap_Rel'!C$13),Cap_Abs!C10)))</f>
        <v>9</v>
      </c>
      <c r="D15" s="9">
        <f>IF($B$3="Absolute waarden",Cap_Abs!D10,IF($B$3="Rang absolute waarden",RANK(Cap_Abs!D10,Cap_Abs!D$2:'Cap_Abs'!D$13),IF($B$3="Rang per inwoner",RANK(Cap_Rel!D10,Cap_Rel!D$2:'Cap_Rel'!D$13),Cap_Abs!D10)))</f>
        <v>4</v>
      </c>
      <c r="E15" s="9">
        <f>IF($B$3="Absolute waarden",Cap_Abs!E10,IF($B$3="Rang absolute waarden",RANK(Cap_Abs!E10,Cap_Abs!E$2:'Cap_Abs'!E$13),IF($B$3="Rang per inwoner",RANK(Cap_Rel!E10,Cap_Rel!E$2:'Cap_Rel'!E$13),Cap_Abs!E10)))</f>
        <v>800</v>
      </c>
      <c r="F15" s="9">
        <f>IF($B$3="Absolute waarden",Cap_Abs!F10,IF($B$3="Rang absolute waarden",RANK(Cap_Abs!F10,Cap_Abs!F$2:'Cap_Abs'!F$13),IF($B$3="Rang per inwoner",RANK(Cap_Rel!F10,Cap_Rel!F$2:'Cap_Rel'!F$13),Cap_Abs!F10)))</f>
        <v>109</v>
      </c>
      <c r="G15" s="9">
        <f>IF($B$3="Absolute waarden",Cap_Abs!G10,IF($B$3="Rang absolute waarden",RANK(Cap_Abs!G10,Cap_Abs!G$2:'Cap_Abs'!G$13),IF($B$3="Rang per inwoner",RANK(Cap_Rel!G10,Cap_Rel!G$2:'Cap_Rel'!G$13),Cap_Abs!G10)))</f>
        <v>3928</v>
      </c>
      <c r="H15" s="9">
        <f>IF($B$3="Absolute waarden",Cap_Abs!H10,IF($B$3="Rang absolute waarden",RANK(Cap_Abs!H10,Cap_Abs!H$2:'Cap_Abs'!H$13),IF($B$3="Rang per inwoner",RANK(Cap_Rel!H10,Cap_Rel!H$2:'Cap_Rel'!H$13),Cap_Abs!H10)))</f>
        <v>117</v>
      </c>
      <c r="I15" s="9">
        <f>IF($B$3="Absolute waarden",Cap_Abs!I10,IF($B$3="Rang absolute waarden",RANK(Cap_Abs!I10,Cap_Abs!I$2:'Cap_Abs'!I$13),IF($B$3="Rang per inwoner",RANK(Cap_Rel!I10,Cap_Rel!I$2:'Cap_Rel'!I$13),Cap_Abs!I10)))</f>
        <v>20</v>
      </c>
      <c r="J15" s="9">
        <f>IF($B$3="Absolute waarden",Cap_Abs!J10,IF($B$3="Rang absolute waarden",RANK(Cap_Abs!J10,Cap_Abs!J$2:'Cap_Abs'!J$13),IF($B$3="Rang per inwoner",RANK(Cap_Rel!J10,Cap_Rel!J$2:'Cap_Rel'!J$13),Cap_Abs!J10)))</f>
        <v>39</v>
      </c>
      <c r="K15" s="9">
        <f>IF($B$3="Absolute waarden",Cap_Abs!K10,IF($B$3="Rang absolute waarden",RANK(Cap_Abs!K10,Cap_Abs!K$2:'Cap_Abs'!K$13),IF($B$3="Rang per inwoner",RANK(Cap_Rel!K10,Cap_Rel!K$2:'Cap_Rel'!K$13),Cap_Abs!K10)))</f>
        <v>223</v>
      </c>
      <c r="L15" s="9">
        <f>IF($B$3="Absolute waarden",Cap_Abs!L10,IF($B$3="Rang absolute waarden",RANK(Cap_Abs!L10,Cap_Abs!L$2:'Cap_Abs'!L$13),IF($B$3="Rang per inwoner",RANK(Cap_Rel!L10,Cap_Rel!L$2:'Cap_Rel'!L$13),Cap_Abs!L10)))</f>
        <v>8</v>
      </c>
      <c r="M15" s="9">
        <f>IF($B$3="Absolute waarden",Cap_Abs!M10,IF($B$3="Rang absolute waarden",RANK(Cap_Abs!M10,Cap_Abs!M$2:'Cap_Abs'!M$13),IF($B$3="Rang per inwoner",RANK(Cap_Rel!M10,Cap_Rel!M$2:'Cap_Rel'!M$13),Cap_Abs!M10)))</f>
        <v>1817</v>
      </c>
      <c r="N15" s="9">
        <f>IF($B$3="Absolute waarden",Cap_Abs!N10,IF($B$3="Rang absolute waarden",RANK(Cap_Abs!N10,Cap_Abs!N$2:'Cap_Abs'!N$13),IF($B$3="Rang per inwoner",RANK(Cap_Rel!N10,Cap_Rel!N$2:'Cap_Rel'!N$13),Cap_Abs!N10)))</f>
        <v>15</v>
      </c>
      <c r="O15" s="9">
        <f>IF($B$3="Absolute waarden",Cap_Abs!O10,IF($B$3="Rang absolute waarden",RANK(Cap_Abs!O10,Cap_Abs!O$2:'Cap_Abs'!O$13),IF($B$3="Rang per inwoner",RANK(Cap_Rel!O10,Cap_Rel!O$2:'Cap_Rel'!O$13),Cap_Abs!O10)))</f>
        <v>9</v>
      </c>
      <c r="P15" s="9">
        <f>IF($B$3="Absolute waarden",Cap_Abs!P10,IF($B$3="Rang absolute waarden",RANK(Cap_Abs!P10,Cap_Abs!P$2:'Cap_Abs'!P$13),IF($B$3="Rang per inwoner",RANK(Cap_Rel!P10,Cap_Rel!P$2:'Cap_Rel'!P$13),Cap_Abs!P10)))</f>
        <v>7568</v>
      </c>
      <c r="Q15" s="9">
        <f>IF($B$3="Absolute waarden",Cap_Abs!Q10,IF($B$3="Rang absolute waarden",RANK(Cap_Abs!Q10,Cap_Abs!Q$2:'Cap_Abs'!Q$13),IF($B$3="Rang per inwoner",RANK(Cap_Rel!Q10,Cap_Rel!Q$2:'Cap_Rel'!Q$13),Cap_Abs!Q10)))</f>
        <v>44</v>
      </c>
      <c r="R15" s="9">
        <f>IF($B$3="Absolute waarden",Cap_Abs!R10,IF($B$3="Rang absolute waarden",RANK(Cap_Abs!R10,Cap_Abs!R$2:'Cap_Abs'!R$13),IF($B$3="Rang per inwoner",RANK(Cap_Rel!R10,Cap_Rel!R$2:'Cap_Rel'!R$13),Cap_Abs!R10)))</f>
        <v>3</v>
      </c>
      <c r="S15" s="9">
        <f>IF($B$3="Absolute waarden",Cap_Abs!S10,IF($B$3="Rang absolute waarden",RANK(Cap_Abs!S10,Cap_Abs!S$2:'Cap_Abs'!S$13),IF($B$3="Rang per inwoner",RANK(Cap_Rel!S10,Cap_Rel!S$2:'Cap_Rel'!S$13),Cap_Abs!S10)))</f>
        <v>54</v>
      </c>
      <c r="T15" s="9">
        <f>IF($B$3="Absolute waarden",Cap_Abs!T10,IF($B$3="Rang absolute waarden",RANK(Cap_Abs!T10,Cap_Abs!T$2:'Cap_Abs'!T$13),IF($B$3="Rang per inwoner",RANK(Cap_Rel!T10,Cap_Rel!T$2:'Cap_Rel'!T$13),Cap_Abs!T10)))</f>
        <v>26</v>
      </c>
      <c r="U15" s="9">
        <f>IF($B$3="Absolute waarden",Cap_Abs!U10,IF($B$3="Rang absolute waarden",RANK(Cap_Abs!U10,Cap_Abs!U$2:'Cap_Abs'!U$13),IF($B$3="Rang per inwoner",RANK(Cap_Rel!U10,Cap_Rel!U$2:'Cap_Rel'!U$13),Cap_Abs!U10)))</f>
        <v>82</v>
      </c>
      <c r="V15" s="9">
        <f>IF($B$3="Absolute waarden",Cap_Abs!V10,IF($B$3="Rang absolute waarden",RANK(Cap_Abs!V10,Cap_Abs!V$2:'Cap_Abs'!V$13),IF($B$3="Rang per inwoner",RANK(Cap_Rel!V10,Cap_Rel!V$2:'Cap_Rel'!V$13),Cap_Abs!V10)))</f>
        <v>19399</v>
      </c>
      <c r="W15" s="9">
        <f>IF($B$3="Absolute waarden",Cap_Abs!W10,IF($B$3="Rang absolute waarden",RANK(Cap_Abs!W10,Cap_Abs!W$2:'Cap_Abs'!W$13),IF($B$3="Rang per inwoner",RANK(Cap_Rel!W10,Cap_Rel!W$2:'Cap_Rel'!W$13),Cap_Abs!W10)))</f>
        <v>2031621</v>
      </c>
      <c r="X15" s="9">
        <f>IF($B$3="Absolute waarden",Cap_Abs!X10,IF($B$3="Rang absolute waarden",RANK(Cap_Abs!X10,Cap_Abs!X$2:'Cap_Abs'!X$13),IF($B$3="Rang per inwoner",RANK(Cap_Rel!X10,Cap_Rel!X$2:'Cap_Rel'!X$13),Cap_Abs!X10)))</f>
        <v>27</v>
      </c>
      <c r="Y15" s="9">
        <f>IF($B$3="Absolute waarden",Cap_Abs!Y10,IF($B$3="Rang absolute waarden",RANK(Cap_Abs!Y10,Cap_Abs!Y$2:'Cap_Abs'!Y$13),IF($B$3="Rang per inwoner",RANK(Cap_Rel!Y10,Cap_Rel!Y$2:'Cap_Rel'!Y$13),Cap_Abs!Y10)))</f>
        <v>3726</v>
      </c>
      <c r="Z15" s="9">
        <f>IF($B$3="Absolute waarden",Cap_Abs!Z10,IF($B$3="Rang absolute waarden",RANK(Cap_Abs!Z10,Cap_Abs!Z$2:'Cap_Abs'!Z$13),IF($B$3="Rang per inwoner",RANK(Cap_Rel!Z10,Cap_Rel!Z$2:'Cap_Rel'!Z$13),Cap_Abs!Z10)))</f>
        <v>20649</v>
      </c>
      <c r="AA15" s="9">
        <f>IF($B$3="Absolute waarden",Cap_Abs!AA10,IF($B$3="Rang absolute waarden",RANK(Cap_Abs!AA10,Cap_Abs!AA$2:'Cap_Abs'!AA$13),IF($B$3="Rang per inwoner",RANK(Cap_Rel!AA10,Cap_Rel!AA$2:'Cap_Rel'!AA$13),Cap_Abs!AA10)))</f>
        <v>50</v>
      </c>
      <c r="AB15" s="9">
        <f>IF($B$3="Absolute waarden",Cap_Abs!AB10,IF($B$3="Rang absolute waarden",RANK(Cap_Abs!AB10,Cap_Abs!AB$2:'Cap_Abs'!AB$13),IF($B$3="Rang per inwoner",RANK(Cap_Rel!AB10,Cap_Rel!AB$2:'Cap_Rel'!AB$13),Cap_Abs!AB10)))</f>
        <v>89</v>
      </c>
    </row>
    <row r="16" spans="1:28" x14ac:dyDescent="0.35">
      <c r="A16" s="4" t="s">
        <v>36</v>
      </c>
      <c r="B16" s="10">
        <v>1342158</v>
      </c>
      <c r="C16" s="10">
        <f>IF($B$3="Absolute waarden",Cap_Abs!C11,IF($B$3="Rang absolute waarden",RANK(Cap_Abs!C11,Cap_Abs!C$2:'Cap_Abs'!C$13),IF($B$3="Rang per inwoner",RANK(Cap_Rel!C11,Cap_Rel!C$2:'Cap_Rel'!C$13),Cap_Abs!C11)))</f>
        <v>26</v>
      </c>
      <c r="D16" s="10">
        <f>IF($B$3="Absolute waarden",Cap_Abs!D11,IF($B$3="Rang absolute waarden",RANK(Cap_Abs!D11,Cap_Abs!D$2:'Cap_Abs'!D$13),IF($B$3="Rang per inwoner",RANK(Cap_Rel!D11,Cap_Rel!D$2:'Cap_Rel'!D$13),Cap_Abs!D11)))</f>
        <v>6</v>
      </c>
      <c r="E16" s="10">
        <f>IF($B$3="Absolute waarden",Cap_Abs!E11,IF($B$3="Rang absolute waarden",RANK(Cap_Abs!E11,Cap_Abs!E$2:'Cap_Abs'!E$13),IF($B$3="Rang per inwoner",RANK(Cap_Rel!E11,Cap_Rel!E$2:'Cap_Rel'!E$13),Cap_Abs!E11)))</f>
        <v>1000</v>
      </c>
      <c r="F16" s="10">
        <f>IF($B$3="Absolute waarden",Cap_Abs!F11,IF($B$3="Rang absolute waarden",RANK(Cap_Abs!F11,Cap_Abs!F$2:'Cap_Abs'!F$13),IF($B$3="Rang per inwoner",RANK(Cap_Rel!F11,Cap_Rel!F$2:'Cap_Rel'!F$13),Cap_Abs!F11)))</f>
        <v>201</v>
      </c>
      <c r="G16" s="10">
        <f>IF($B$3="Absolute waarden",Cap_Abs!G11,IF($B$3="Rang absolute waarden",RANK(Cap_Abs!G11,Cap_Abs!G$2:'Cap_Abs'!G$13),IF($B$3="Rang per inwoner",RANK(Cap_Rel!G11,Cap_Rel!G$2:'Cap_Rel'!G$13),Cap_Abs!G11)))</f>
        <v>5765</v>
      </c>
      <c r="H16" s="10">
        <f>IF($B$3="Absolute waarden",Cap_Abs!H11,IF($B$3="Rang absolute waarden",RANK(Cap_Abs!H11,Cap_Abs!H$2:'Cap_Abs'!H$13),IF($B$3="Rang per inwoner",RANK(Cap_Rel!H11,Cap_Rel!H$2:'Cap_Rel'!H$13),Cap_Abs!H11)))</f>
        <v>108</v>
      </c>
      <c r="I16" s="10">
        <f>IF($B$3="Absolute waarden",Cap_Abs!I11,IF($B$3="Rang absolute waarden",RANK(Cap_Abs!I11,Cap_Abs!I$2:'Cap_Abs'!I$13),IF($B$3="Rang per inwoner",RANK(Cap_Rel!I11,Cap_Rel!I$2:'Cap_Rel'!I$13),Cap_Abs!I11)))</f>
        <v>45</v>
      </c>
      <c r="J16" s="10">
        <f>IF($B$3="Absolute waarden",Cap_Abs!J11,IF($B$3="Rang absolute waarden",RANK(Cap_Abs!J11,Cap_Abs!J$2:'Cap_Abs'!J$13),IF($B$3="Rang per inwoner",RANK(Cap_Rel!J11,Cap_Rel!J$2:'Cap_Rel'!J$13),Cap_Abs!J11)))</f>
        <v>33</v>
      </c>
      <c r="K16" s="10">
        <f>IF($B$3="Absolute waarden",Cap_Abs!K11,IF($B$3="Rang absolute waarden",RANK(Cap_Abs!K11,Cap_Abs!K$2:'Cap_Abs'!K$13),IF($B$3="Rang per inwoner",RANK(Cap_Rel!K11,Cap_Rel!K$2:'Cap_Rel'!K$13),Cap_Abs!K11)))</f>
        <v>382</v>
      </c>
      <c r="L16" s="10">
        <f>IF($B$3="Absolute waarden",Cap_Abs!L11,IF($B$3="Rang absolute waarden",RANK(Cap_Abs!L11,Cap_Abs!L$2:'Cap_Abs'!L$13),IF($B$3="Rang per inwoner",RANK(Cap_Rel!L11,Cap_Rel!L$2:'Cap_Rel'!L$13),Cap_Abs!L11)))</f>
        <v>6</v>
      </c>
      <c r="M16" s="10">
        <f>IF($B$3="Absolute waarden",Cap_Abs!M11,IF($B$3="Rang absolute waarden",RANK(Cap_Abs!M11,Cap_Abs!M$2:'Cap_Abs'!M$13),IF($B$3="Rang per inwoner",RANK(Cap_Rel!M11,Cap_Rel!M$2:'Cap_Rel'!M$13),Cap_Abs!M11)))</f>
        <v>1071</v>
      </c>
      <c r="N16" s="10">
        <f>IF($B$3="Absolute waarden",Cap_Abs!N11,IF($B$3="Rang absolute waarden",RANK(Cap_Abs!N11,Cap_Abs!N$2:'Cap_Abs'!N$13),IF($B$3="Rang per inwoner",RANK(Cap_Rel!N11,Cap_Rel!N$2:'Cap_Rel'!N$13),Cap_Abs!N11)))</f>
        <v>9</v>
      </c>
      <c r="O16" s="10">
        <f>IF($B$3="Absolute waarden",Cap_Abs!O11,IF($B$3="Rang absolute waarden",RANK(Cap_Abs!O11,Cap_Abs!O$2:'Cap_Abs'!O$13),IF($B$3="Rang per inwoner",RANK(Cap_Rel!O11,Cap_Rel!O$2:'Cap_Rel'!O$13),Cap_Abs!O11)))</f>
        <v>12</v>
      </c>
      <c r="P16" s="10">
        <f>IF($B$3="Absolute waarden",Cap_Abs!P11,IF($B$3="Rang absolute waarden",RANK(Cap_Abs!P11,Cap_Abs!P$2:'Cap_Abs'!P$13),IF($B$3="Rang per inwoner",RANK(Cap_Rel!P11,Cap_Rel!P$2:'Cap_Rel'!P$13),Cap_Abs!P11)))</f>
        <v>11193</v>
      </c>
      <c r="Q16" s="10">
        <f>IF($B$3="Absolute waarden",Cap_Abs!Q11,IF($B$3="Rang absolute waarden",RANK(Cap_Abs!Q11,Cap_Abs!Q$2:'Cap_Abs'!Q$13),IF($B$3="Rang per inwoner",RANK(Cap_Rel!Q11,Cap_Rel!Q$2:'Cap_Rel'!Q$13),Cap_Abs!Q11)))</f>
        <v>63</v>
      </c>
      <c r="R16" s="10">
        <f>IF($B$3="Absolute waarden",Cap_Abs!R11,IF($B$3="Rang absolute waarden",RANK(Cap_Abs!R11,Cap_Abs!R$2:'Cap_Abs'!R$13),IF($B$3="Rang per inwoner",RANK(Cap_Rel!R11,Cap_Rel!R$2:'Cap_Rel'!R$13),Cap_Abs!R11)))</f>
        <v>8</v>
      </c>
      <c r="S16" s="10">
        <f>IF($B$3="Absolute waarden",Cap_Abs!S11,IF($B$3="Rang absolute waarden",RANK(Cap_Abs!S11,Cap_Abs!S$2:'Cap_Abs'!S$13),IF($B$3="Rang per inwoner",RANK(Cap_Rel!S11,Cap_Rel!S$2:'Cap_Rel'!S$13),Cap_Abs!S11)))</f>
        <v>76</v>
      </c>
      <c r="T16" s="10">
        <f>IF($B$3="Absolute waarden",Cap_Abs!T11,IF($B$3="Rang absolute waarden",RANK(Cap_Abs!T11,Cap_Abs!T$2:'Cap_Abs'!T$13),IF($B$3="Rang per inwoner",RANK(Cap_Rel!T11,Cap_Rel!T$2:'Cap_Rel'!T$13),Cap_Abs!T11)))</f>
        <v>36</v>
      </c>
      <c r="U16" s="10">
        <f>IF($B$3="Absolute waarden",Cap_Abs!U11,IF($B$3="Rang absolute waarden",RANK(Cap_Abs!U11,Cap_Abs!U$2:'Cap_Abs'!U$13),IF($B$3="Rang per inwoner",RANK(Cap_Rel!U11,Cap_Rel!U$2:'Cap_Rel'!U$13),Cap_Abs!U11)))</f>
        <v>64</v>
      </c>
      <c r="V16" s="10">
        <f>IF($B$3="Absolute waarden",Cap_Abs!V11,IF($B$3="Rang absolute waarden",RANK(Cap_Abs!V11,Cap_Abs!V$2:'Cap_Abs'!V$13),IF($B$3="Rang per inwoner",RANK(Cap_Rel!V11,Cap_Rel!V$2:'Cap_Rel'!V$13),Cap_Abs!V11)))</f>
        <v>20025</v>
      </c>
      <c r="W16" s="10">
        <f>IF($B$3="Absolute waarden",Cap_Abs!W11,IF($B$3="Rang absolute waarden",RANK(Cap_Abs!W11,Cap_Abs!W$2:'Cap_Abs'!W$13),IF($B$3="Rang per inwoner",RANK(Cap_Rel!W11,Cap_Rel!W$2:'Cap_Rel'!W$13),Cap_Abs!W11)))</f>
        <v>1614040</v>
      </c>
      <c r="X16" s="10">
        <f>IF($B$3="Absolute waarden",Cap_Abs!X11,IF($B$3="Rang absolute waarden",RANK(Cap_Abs!X11,Cap_Abs!X$2:'Cap_Abs'!X$13),IF($B$3="Rang per inwoner",RANK(Cap_Rel!X11,Cap_Rel!X$2:'Cap_Rel'!X$13),Cap_Abs!X11)))</f>
        <v>37</v>
      </c>
      <c r="Y16" s="10">
        <f>IF($B$3="Absolute waarden",Cap_Abs!Y11,IF($B$3="Rang absolute waarden",RANK(Cap_Abs!Y11,Cap_Abs!Y$2:'Cap_Abs'!Y$13),IF($B$3="Rang per inwoner",RANK(Cap_Rel!Y11,Cap_Rel!Y$2:'Cap_Rel'!Y$13),Cap_Abs!Y11)))</f>
        <v>6081</v>
      </c>
      <c r="Z16" s="10">
        <f>IF($B$3="Absolute waarden",Cap_Abs!Z11,IF($B$3="Rang absolute waarden",RANK(Cap_Abs!Z11,Cap_Abs!Z$2:'Cap_Abs'!Z$13),IF($B$3="Rang per inwoner",RANK(Cap_Rel!Z11,Cap_Rel!Z$2:'Cap_Rel'!Z$13),Cap_Abs!Z11)))</f>
        <v>20333</v>
      </c>
      <c r="AA16" s="10">
        <f>IF($B$3="Absolute waarden",Cap_Abs!AA11,IF($B$3="Rang absolute waarden",RANK(Cap_Abs!AA11,Cap_Abs!AA$2:'Cap_Abs'!AA$13),IF($B$3="Rang per inwoner",RANK(Cap_Rel!AA11,Cap_Rel!AA$2:'Cap_Rel'!AA$13),Cap_Abs!AA11)))</f>
        <v>56</v>
      </c>
      <c r="AB16" s="10">
        <f>IF($B$3="Absolute waarden",Cap_Abs!AB11,IF($B$3="Rang absolute waarden",RANK(Cap_Abs!AB11,Cap_Abs!AB$2:'Cap_Abs'!AB$13),IF($B$3="Rang per inwoner",RANK(Cap_Rel!AB11,Cap_Rel!AB$2:'Cap_Rel'!AB$13),Cap_Abs!AB11)))</f>
        <v>80</v>
      </c>
    </row>
    <row r="17" spans="1:28" x14ac:dyDescent="0.35">
      <c r="A17" s="7" t="s">
        <v>37</v>
      </c>
      <c r="B17" s="9">
        <v>383032</v>
      </c>
      <c r="C17" s="9">
        <f>IF($B$3="Absolute waarden",Cap_Abs!C12,IF($B$3="Rang absolute waarden",RANK(Cap_Abs!C12,Cap_Abs!C$2:'Cap_Abs'!C$13),IF($B$3="Rang per inwoner",RANK(Cap_Rel!C12,Cap_Rel!C$2:'Cap_Rel'!C$13),Cap_Abs!C12)))</f>
        <v>5</v>
      </c>
      <c r="D17" s="9">
        <f>IF($B$3="Absolute waarden",Cap_Abs!D12,IF($B$3="Rang absolute waarden",RANK(Cap_Abs!D12,Cap_Abs!D$2:'Cap_Abs'!D$13),IF($B$3="Rang per inwoner",RANK(Cap_Rel!D12,Cap_Rel!D$2:'Cap_Rel'!D$13),Cap_Abs!D12)))</f>
        <v>2</v>
      </c>
      <c r="E17" s="9">
        <f>IF($B$3="Absolute waarden",Cap_Abs!E12,IF($B$3="Rang absolute waarden",RANK(Cap_Abs!E12,Cap_Abs!E$2:'Cap_Abs'!E$13),IF($B$3="Rang per inwoner",RANK(Cap_Rel!E12,Cap_Rel!E$2:'Cap_Rel'!E$13),Cap_Abs!E12)))</f>
        <v>200</v>
      </c>
      <c r="F17" s="9">
        <f>IF($B$3="Absolute waarden",Cap_Abs!F12,IF($B$3="Rang absolute waarden",RANK(Cap_Abs!F12,Cap_Abs!F$2:'Cap_Abs'!F$13),IF($B$3="Rang per inwoner",RANK(Cap_Rel!F12,Cap_Rel!F$2:'Cap_Rel'!F$13),Cap_Abs!F12)))</f>
        <v>38</v>
      </c>
      <c r="G17" s="9">
        <f>IF($B$3="Absolute waarden",Cap_Abs!G12,IF($B$3="Rang absolute waarden",RANK(Cap_Abs!G12,Cap_Abs!G$2:'Cap_Abs'!G$13),IF($B$3="Rang per inwoner",RANK(Cap_Rel!G12,Cap_Rel!G$2:'Cap_Rel'!G$13),Cap_Abs!G12)))</f>
        <v>3673</v>
      </c>
      <c r="H17" s="9">
        <f>IF($B$3="Absolute waarden",Cap_Abs!H12,IF($B$3="Rang absolute waarden",RANK(Cap_Abs!H12,Cap_Abs!H$2:'Cap_Abs'!H$13),IF($B$3="Rang per inwoner",RANK(Cap_Rel!H12,Cap_Rel!H$2:'Cap_Rel'!H$13),Cap_Abs!H12)))</f>
        <v>73</v>
      </c>
      <c r="I17" s="9">
        <f>IF($B$3="Absolute waarden",Cap_Abs!I12,IF($B$3="Rang absolute waarden",RANK(Cap_Abs!I12,Cap_Abs!I$2:'Cap_Abs'!I$13),IF($B$3="Rang per inwoner",RANK(Cap_Rel!I12,Cap_Rel!I$2:'Cap_Rel'!I$13),Cap_Abs!I12)))</f>
        <v>19</v>
      </c>
      <c r="J17" s="9">
        <f>IF($B$3="Absolute waarden",Cap_Abs!J12,IF($B$3="Rang absolute waarden",RANK(Cap_Abs!J12,Cap_Abs!J$2:'Cap_Abs'!J$13),IF($B$3="Rang per inwoner",RANK(Cap_Rel!J12,Cap_Rel!J$2:'Cap_Rel'!J$13),Cap_Abs!J12)))</f>
        <v>22</v>
      </c>
      <c r="K17" s="9">
        <f>IF($B$3="Absolute waarden",Cap_Abs!K12,IF($B$3="Rang absolute waarden",RANK(Cap_Abs!K12,Cap_Abs!K$2:'Cap_Abs'!K$13),IF($B$3="Rang per inwoner",RANK(Cap_Rel!K12,Cap_Rel!K$2:'Cap_Rel'!K$13),Cap_Abs!K12)))</f>
        <v>107</v>
      </c>
      <c r="L17" s="9">
        <f>IF($B$3="Absolute waarden",Cap_Abs!L12,IF($B$3="Rang absolute waarden",RANK(Cap_Abs!L12,Cap_Abs!L$2:'Cap_Abs'!L$13),IF($B$3="Rang per inwoner",RANK(Cap_Rel!L12,Cap_Rel!L$2:'Cap_Rel'!L$13),Cap_Abs!L12)))</f>
        <v>3</v>
      </c>
      <c r="M17" s="9">
        <f>IF($B$3="Absolute waarden",Cap_Abs!M12,IF($B$3="Rang absolute waarden",RANK(Cap_Abs!M12,Cap_Abs!M$2:'Cap_Abs'!M$13),IF($B$3="Rang per inwoner",RANK(Cap_Rel!M12,Cap_Rel!M$2:'Cap_Rel'!M$13),Cap_Abs!M12)))</f>
        <v>286</v>
      </c>
      <c r="N17" s="9">
        <f>IF($B$3="Absolute waarden",Cap_Abs!N12,IF($B$3="Rang absolute waarden",RANK(Cap_Abs!N12,Cap_Abs!N$2:'Cap_Abs'!N$13),IF($B$3="Rang per inwoner",RANK(Cap_Rel!N12,Cap_Rel!N$2:'Cap_Rel'!N$13),Cap_Abs!N12)))</f>
        <v>4</v>
      </c>
      <c r="O17" s="9">
        <f>IF($B$3="Absolute waarden",Cap_Abs!O12,IF($B$3="Rang absolute waarden",RANK(Cap_Abs!O12,Cap_Abs!O$2:'Cap_Abs'!O$13),IF($B$3="Rang per inwoner",RANK(Cap_Rel!O12,Cap_Rel!O$2:'Cap_Rel'!O$13),Cap_Abs!O12)))</f>
        <v>5</v>
      </c>
      <c r="P17" s="9">
        <f>IF($B$3="Absolute waarden",Cap_Abs!P12,IF($B$3="Rang absolute waarden",RANK(Cap_Abs!P12,Cap_Abs!P$2:'Cap_Abs'!P$13),IF($B$3="Rang per inwoner",RANK(Cap_Rel!P12,Cap_Rel!P$2:'Cap_Rel'!P$13),Cap_Abs!P12)))</f>
        <v>3573</v>
      </c>
      <c r="Q17" s="9">
        <f>IF($B$3="Absolute waarden",Cap_Abs!Q12,IF($B$3="Rang absolute waarden",RANK(Cap_Abs!Q12,Cap_Abs!Q$2:'Cap_Abs'!Q$13),IF($B$3="Rang per inwoner",RANK(Cap_Rel!Q12,Cap_Rel!Q$2:'Cap_Rel'!Q$13),Cap_Abs!Q12)))</f>
        <v>19</v>
      </c>
      <c r="R17" s="9">
        <f>IF($B$3="Absolute waarden",Cap_Abs!R12,IF($B$3="Rang absolute waarden",RANK(Cap_Abs!R12,Cap_Abs!R$2:'Cap_Abs'!R$13),IF($B$3="Rang per inwoner",RANK(Cap_Rel!R12,Cap_Rel!R$2:'Cap_Rel'!R$13),Cap_Abs!R12)))</f>
        <v>2</v>
      </c>
      <c r="S17" s="9">
        <f>IF($B$3="Absolute waarden",Cap_Abs!S12,IF($B$3="Rang absolute waarden",RANK(Cap_Abs!S12,Cap_Abs!S$2:'Cap_Abs'!S$13),IF($B$3="Rang per inwoner",RANK(Cap_Rel!S12,Cap_Rel!S$2:'Cap_Rel'!S$13),Cap_Abs!S12)))</f>
        <v>24</v>
      </c>
      <c r="T17" s="9">
        <f>IF($B$3="Absolute waarden",Cap_Abs!T12,IF($B$3="Rang absolute waarden",RANK(Cap_Abs!T12,Cap_Abs!T$2:'Cap_Abs'!T$13),IF($B$3="Rang per inwoner",RANK(Cap_Rel!T12,Cap_Rel!T$2:'Cap_Rel'!T$13),Cap_Abs!T12)))</f>
        <v>10</v>
      </c>
      <c r="U17" s="9">
        <f>IF($B$3="Absolute waarden",Cap_Abs!U12,IF($B$3="Rang absolute waarden",RANK(Cap_Abs!U12,Cap_Abs!U$2:'Cap_Abs'!U$13),IF($B$3="Rang per inwoner",RANK(Cap_Rel!U12,Cap_Rel!U$2:'Cap_Rel'!U$13),Cap_Abs!U12)))</f>
        <v>32</v>
      </c>
      <c r="V17" s="9">
        <f>IF($B$3="Absolute waarden",Cap_Abs!V12,IF($B$3="Rang absolute waarden",RANK(Cap_Abs!V12,Cap_Abs!V$2:'Cap_Abs'!V$13),IF($B$3="Rang per inwoner",RANK(Cap_Rel!V12,Cap_Rel!V$2:'Cap_Rel'!V$13),Cap_Abs!V12)))</f>
        <v>1798</v>
      </c>
      <c r="W17" s="9">
        <f>IF($B$3="Absolute waarden",Cap_Abs!W12,IF($B$3="Rang absolute waarden",RANK(Cap_Abs!W12,Cap_Abs!W$2:'Cap_Abs'!W$13),IF($B$3="Rang per inwoner",RANK(Cap_Rel!W12,Cap_Rel!W$2:'Cap_Rel'!W$13),Cap_Abs!W12)))</f>
        <v>1445623</v>
      </c>
      <c r="X17" s="9">
        <f>IF($B$3="Absolute waarden",Cap_Abs!X12,IF($B$3="Rang absolute waarden",RANK(Cap_Abs!X12,Cap_Abs!X$2:'Cap_Abs'!X$13),IF($B$3="Rang per inwoner",RANK(Cap_Rel!X12,Cap_Rel!X$2:'Cap_Rel'!X$13),Cap_Abs!X12)))</f>
        <v>11</v>
      </c>
      <c r="Y17" s="9">
        <f>IF($B$3="Absolute waarden",Cap_Abs!Y12,IF($B$3="Rang absolute waarden",RANK(Cap_Abs!Y12,Cap_Abs!Y$2:'Cap_Abs'!Y$13),IF($B$3="Rang per inwoner",RANK(Cap_Rel!Y12,Cap_Rel!Y$2:'Cap_Rel'!Y$13),Cap_Abs!Y12)))</f>
        <v>608</v>
      </c>
      <c r="Z17" s="9">
        <f>IF($B$3="Absolute waarden",Cap_Abs!Z12,IF($B$3="Rang absolute waarden",RANK(Cap_Abs!Z12,Cap_Abs!Z$2:'Cap_Abs'!Z$13),IF($B$3="Rang per inwoner",RANK(Cap_Rel!Z12,Cap_Rel!Z$2:'Cap_Rel'!Z$13),Cap_Abs!Z12)))</f>
        <v>5209</v>
      </c>
      <c r="AA17" s="9">
        <f>IF($B$3="Absolute waarden",Cap_Abs!AA12,IF($B$3="Rang absolute waarden",RANK(Cap_Abs!AA12,Cap_Abs!AA$2:'Cap_Abs'!AA$13),IF($B$3="Rang per inwoner",RANK(Cap_Rel!AA12,Cap_Rel!AA$2:'Cap_Rel'!AA$13),Cap_Abs!AA12)))</f>
        <v>13</v>
      </c>
      <c r="AB17" s="9">
        <f>IF($B$3="Absolute waarden",Cap_Abs!AB12,IF($B$3="Rang absolute waarden",RANK(Cap_Abs!AB12,Cap_Abs!AB$2:'Cap_Abs'!AB$13),IF($B$3="Rang per inwoner",RANK(Cap_Rel!AB12,Cap_Rel!AB$2:'Cap_Rel'!AB$13),Cap_Abs!AB12)))</f>
        <v>26</v>
      </c>
    </row>
    <row r="18" spans="1:28" x14ac:dyDescent="0.35">
      <c r="A18" s="4" t="s">
        <v>38</v>
      </c>
      <c r="B18" s="10">
        <v>3673893</v>
      </c>
      <c r="C18" s="10">
        <f>IF($B$3="Absolute waarden",Cap_Abs!C13,IF($B$3="Rang absolute waarden",RANK(Cap_Abs!C13,Cap_Abs!C$2:'Cap_Abs'!C$13),IF($B$3="Rang per inwoner",RANK(Cap_Rel!C13,Cap_Rel!C$2:'Cap_Rel'!C$13),Cap_Abs!C13)))</f>
        <v>142</v>
      </c>
      <c r="D18" s="10">
        <f>IF($B$3="Absolute waarden",Cap_Abs!D13,IF($B$3="Rang absolute waarden",RANK(Cap_Abs!D13,Cap_Abs!D$2:'Cap_Abs'!D$13),IF($B$3="Rang per inwoner",RANK(Cap_Rel!D13,Cap_Rel!D$2:'Cap_Rel'!D$13),Cap_Abs!D13)))</f>
        <v>16</v>
      </c>
      <c r="E18" s="10">
        <f>IF($B$3="Absolute waarden",Cap_Abs!E13,IF($B$3="Rang absolute waarden",RANK(Cap_Abs!E13,Cap_Abs!E$2:'Cap_Abs'!E$13),IF($B$3="Rang per inwoner",RANK(Cap_Rel!E13,Cap_Rel!E$2:'Cap_Rel'!E$13),Cap_Abs!E13)))</f>
        <v>2200</v>
      </c>
      <c r="F18" s="10">
        <f>IF($B$3="Absolute waarden",Cap_Abs!F13,IF($B$3="Rang absolute waarden",RANK(Cap_Abs!F13,Cap_Abs!F$2:'Cap_Abs'!F$13),IF($B$3="Rang per inwoner",RANK(Cap_Rel!F13,Cap_Rel!F$2:'Cap_Rel'!F$13),Cap_Abs!F13)))</f>
        <v>447</v>
      </c>
      <c r="G18" s="10">
        <f>IF($B$3="Absolute waarden",Cap_Abs!G13,IF($B$3="Rang absolute waarden",RANK(Cap_Abs!G13,Cap_Abs!G$2:'Cap_Abs'!G$13),IF($B$3="Rang per inwoner",RANK(Cap_Rel!G13,Cap_Rel!G$2:'Cap_Rel'!G$13),Cap_Abs!G13)))</f>
        <v>8997</v>
      </c>
      <c r="H18" s="10">
        <f>IF($B$3="Absolute waarden",Cap_Abs!H13,IF($B$3="Rang absolute waarden",RANK(Cap_Abs!H13,Cap_Abs!H$2:'Cap_Abs'!H$13),IF($B$3="Rang per inwoner",RANK(Cap_Rel!H13,Cap_Rel!H$2:'Cap_Rel'!H$13),Cap_Abs!H13)))</f>
        <v>53</v>
      </c>
      <c r="I18" s="10">
        <f>IF($B$3="Absolute waarden",Cap_Abs!I13,IF($B$3="Rang absolute waarden",RANK(Cap_Abs!I13,Cap_Abs!I$2:'Cap_Abs'!I$13),IF($B$3="Rang per inwoner",RANK(Cap_Rel!I13,Cap_Rel!I$2:'Cap_Rel'!I$13),Cap_Abs!I13)))</f>
        <v>65</v>
      </c>
      <c r="J18" s="10">
        <f>IF($B$3="Absolute waarden",Cap_Abs!J13,IF($B$3="Rang absolute waarden",RANK(Cap_Abs!J13,Cap_Abs!J$2:'Cap_Abs'!J$13),IF($B$3="Rang per inwoner",RANK(Cap_Rel!J13,Cap_Rel!J$2:'Cap_Rel'!J$13),Cap_Abs!J13)))</f>
        <v>84</v>
      </c>
      <c r="K18" s="10">
        <f>IF($B$3="Absolute waarden",Cap_Abs!K13,IF($B$3="Rang absolute waarden",RANK(Cap_Abs!K13,Cap_Abs!K$2:'Cap_Abs'!K$13),IF($B$3="Rang per inwoner",RANK(Cap_Rel!K13,Cap_Rel!K$2:'Cap_Rel'!K$13),Cap_Abs!K13)))</f>
        <v>1351</v>
      </c>
      <c r="L18" s="10">
        <f>IF($B$3="Absolute waarden",Cap_Abs!L13,IF($B$3="Rang absolute waarden",RANK(Cap_Abs!L13,Cap_Abs!L$2:'Cap_Abs'!L$13),IF($B$3="Rang per inwoner",RANK(Cap_Rel!L13,Cap_Rel!L$2:'Cap_Rel'!L$13),Cap_Abs!L13)))</f>
        <v>16</v>
      </c>
      <c r="M18" s="10">
        <f>IF($B$3="Absolute waarden",Cap_Abs!M13,IF($B$3="Rang absolute waarden",RANK(Cap_Abs!M13,Cap_Abs!M$2:'Cap_Abs'!M$13),IF($B$3="Rang per inwoner",RANK(Cap_Rel!M13,Cap_Rel!M$2:'Cap_Rel'!M$13),Cap_Abs!M13)))</f>
        <v>3905</v>
      </c>
      <c r="N18" s="10">
        <f>IF($B$3="Absolute waarden",Cap_Abs!N13,IF($B$3="Rang absolute waarden",RANK(Cap_Abs!N13,Cap_Abs!N$2:'Cap_Abs'!N$13),IF($B$3="Rang per inwoner",RANK(Cap_Rel!N13,Cap_Rel!N$2:'Cap_Rel'!N$13),Cap_Abs!N13)))</f>
        <v>29</v>
      </c>
      <c r="O18" s="10">
        <f>IF($B$3="Absolute waarden",Cap_Abs!O13,IF($B$3="Rang absolute waarden",RANK(Cap_Abs!O13,Cap_Abs!O$2:'Cap_Abs'!O$13),IF($B$3="Rang per inwoner",RANK(Cap_Rel!O13,Cap_Rel!O$2:'Cap_Rel'!O$13),Cap_Abs!O13)))</f>
        <v>26</v>
      </c>
      <c r="P18" s="10">
        <f>IF($B$3="Absolute waarden",Cap_Abs!P13,IF($B$3="Rang absolute waarden",RANK(Cap_Abs!P13,Cap_Abs!P$2:'Cap_Abs'!P$13),IF($B$3="Rang per inwoner",RANK(Cap_Rel!P13,Cap_Rel!P$2:'Cap_Rel'!P$13),Cap_Abs!P13)))</f>
        <v>24715</v>
      </c>
      <c r="Q18" s="10">
        <f>IF($B$3="Absolute waarden",Cap_Abs!Q13,IF($B$3="Rang absolute waarden",RANK(Cap_Abs!Q13,Cap_Abs!Q$2:'Cap_Abs'!Q$13),IF($B$3="Rang per inwoner",RANK(Cap_Rel!Q13,Cap_Rel!Q$2:'Cap_Rel'!Q$13),Cap_Abs!Q13)))</f>
        <v>141</v>
      </c>
      <c r="R18" s="10">
        <f>IF($B$3="Absolute waarden",Cap_Abs!R13,IF($B$3="Rang absolute waarden",RANK(Cap_Abs!R13,Cap_Abs!R$2:'Cap_Abs'!R$13),IF($B$3="Rang per inwoner",RANK(Cap_Rel!R13,Cap_Rel!R$2:'Cap_Rel'!R$13),Cap_Abs!R13)))</f>
        <v>36</v>
      </c>
      <c r="S18" s="10">
        <f>IF($B$3="Absolute waarden",Cap_Abs!S13,IF($B$3="Rang absolute waarden",RANK(Cap_Abs!S13,Cap_Abs!S$2:'Cap_Abs'!S$13),IF($B$3="Rang per inwoner",RANK(Cap_Rel!S13,Cap_Rel!S$2:'Cap_Rel'!S$13),Cap_Abs!S13)))</f>
        <v>217</v>
      </c>
      <c r="T18" s="10">
        <f>IF($B$3="Absolute waarden",Cap_Abs!T13,IF($B$3="Rang absolute waarden",RANK(Cap_Abs!T13,Cap_Abs!T$2:'Cap_Abs'!T$13),IF($B$3="Rang per inwoner",RANK(Cap_Rel!T13,Cap_Rel!T$2:'Cap_Rel'!T$13),Cap_Abs!T13)))</f>
        <v>80</v>
      </c>
      <c r="U18" s="10">
        <f>IF($B$3="Absolute waarden",Cap_Abs!U13,IF($B$3="Rang absolute waarden",RANK(Cap_Abs!U13,Cap_Abs!U$2:'Cap_Abs'!U$13),IF($B$3="Rang per inwoner",RANK(Cap_Rel!U13,Cap_Rel!U$2:'Cap_Rel'!U$13),Cap_Abs!U13)))</f>
        <v>170</v>
      </c>
      <c r="V18" s="10">
        <f>IF($B$3="Absolute waarden",Cap_Abs!V13,IF($B$3="Rang absolute waarden",RANK(Cap_Abs!V13,Cap_Abs!V$2:'Cap_Abs'!V$13),IF($B$3="Rang per inwoner",RANK(Cap_Rel!V13,Cap_Rel!V$2:'Cap_Rel'!V$13),Cap_Abs!V13)))</f>
        <v>43263</v>
      </c>
      <c r="W18" s="10">
        <f>IF($B$3="Absolute waarden",Cap_Abs!W13,IF($B$3="Rang absolute waarden",RANK(Cap_Abs!W13,Cap_Abs!W$2:'Cap_Abs'!W$13),IF($B$3="Rang per inwoner",RANK(Cap_Rel!W13,Cap_Rel!W$2:'Cap_Rel'!W$13),Cap_Abs!W13)))</f>
        <v>4361659</v>
      </c>
      <c r="X18" s="10">
        <f>IF($B$3="Absolute waarden",Cap_Abs!X13,IF($B$3="Rang absolute waarden",RANK(Cap_Abs!X13,Cap_Abs!X$2:'Cap_Abs'!X$13),IF($B$3="Rang per inwoner",RANK(Cap_Rel!X13,Cap_Rel!X$2:'Cap_Rel'!X$13),Cap_Abs!X13)))</f>
        <v>93</v>
      </c>
      <c r="Y18" s="10">
        <f>IF($B$3="Absolute waarden",Cap_Abs!Y13,IF($B$3="Rang absolute waarden",RANK(Cap_Abs!Y13,Cap_Abs!Y$2:'Cap_Abs'!Y$13),IF($B$3="Rang per inwoner",RANK(Cap_Rel!Y13,Cap_Rel!Y$2:'Cap_Rel'!Y$13),Cap_Abs!Y13)))</f>
        <v>12848</v>
      </c>
      <c r="Z18" s="10">
        <f>IF($B$3="Absolute waarden",Cap_Abs!Z13,IF($B$3="Rang absolute waarden",RANK(Cap_Abs!Z13,Cap_Abs!Z$2:'Cap_Abs'!Z$13),IF($B$3="Rang per inwoner",RANK(Cap_Rel!Z13,Cap_Rel!Z$2:'Cap_Rel'!Z$13),Cap_Abs!Z13)))</f>
        <v>68645</v>
      </c>
      <c r="AA18" s="10">
        <f>IF($B$3="Absolute waarden",Cap_Abs!AA13,IF($B$3="Rang absolute waarden",RANK(Cap_Abs!AA13,Cap_Abs!AA$2:'Cap_Abs'!AA$13),IF($B$3="Rang per inwoner",RANK(Cap_Rel!AA13,Cap_Rel!AA$2:'Cap_Rel'!AA$13),Cap_Abs!AA13)))</f>
        <v>135</v>
      </c>
      <c r="AB18" s="10">
        <f>IF($B$3="Absolute waarden",Cap_Abs!AB13,IF($B$3="Rang absolute waarden",RANK(Cap_Abs!AB13,Cap_Abs!AB$2:'Cap_Abs'!AB$13),IF($B$3="Rang per inwoner",RANK(Cap_Rel!AB13,Cap_Rel!AB$2:'Cap_Rel'!AB$13),Cap_Abs!AB13)))</f>
        <v>207</v>
      </c>
    </row>
    <row r="20" spans="1:28" s="12" customFormat="1" x14ac:dyDescent="0.35">
      <c r="A20" s="12" t="s">
        <v>86</v>
      </c>
    </row>
    <row r="21" spans="1:28" s="12" customFormat="1" x14ac:dyDescent="0.35">
      <c r="A21" s="12" t="s">
        <v>87</v>
      </c>
    </row>
    <row r="22" spans="1:28" s="12" customFormat="1" x14ac:dyDescent="0.35">
      <c r="A22" s="12" t="s">
        <v>88</v>
      </c>
    </row>
  </sheetData>
  <mergeCells count="1">
    <mergeCell ref="A4:B4"/>
  </mergeCells>
  <dataValidations count="1">
    <dataValidation type="list" allowBlank="1" showInputMessage="1" showErrorMessage="1" sqref="B3" xr:uid="{20C3B782-EFCA-4C37-8A01-9B004F00DD2A}">
      <formula1>$A$20:$A$22</formula1>
    </dataValidation>
  </dataValidation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B21CF-28C4-49C6-AC53-8752024AB94A}">
  <dimension ref="A1:AB13"/>
  <sheetViews>
    <sheetView workbookViewId="0">
      <selection activeCell="F2" sqref="F2"/>
    </sheetView>
  </sheetViews>
  <sheetFormatPr defaultColWidth="10.90625" defaultRowHeight="14.5" x14ac:dyDescent="0.35"/>
  <sheetData>
    <row r="1" spans="1:28" x14ac:dyDescent="0.35">
      <c r="A1" t="s">
        <v>0</v>
      </c>
      <c r="B1" t="s">
        <v>1</v>
      </c>
      <c r="C1" t="s">
        <v>2</v>
      </c>
      <c r="D1" t="s">
        <v>3</v>
      </c>
      <c r="E1" t="s">
        <v>4</v>
      </c>
      <c r="F1" t="s">
        <v>99</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row>
    <row r="2" spans="1:28" x14ac:dyDescent="0.35">
      <c r="A2" t="s">
        <v>27</v>
      </c>
      <c r="B2">
        <v>492167</v>
      </c>
      <c r="C2" s="8">
        <v>2</v>
      </c>
      <c r="D2" s="8">
        <v>1</v>
      </c>
      <c r="E2" s="8">
        <v>300</v>
      </c>
      <c r="F2" s="8">
        <v>30</v>
      </c>
      <c r="G2" s="8">
        <v>1280</v>
      </c>
      <c r="H2" s="8">
        <v>91</v>
      </c>
      <c r="I2" s="8">
        <v>31</v>
      </c>
      <c r="J2" s="8">
        <v>20</v>
      </c>
      <c r="K2" s="8">
        <v>72</v>
      </c>
      <c r="L2" s="8">
        <v>1</v>
      </c>
      <c r="M2" s="8">
        <v>108</v>
      </c>
      <c r="N2" s="8">
        <v>1</v>
      </c>
      <c r="O2" s="8">
        <v>5</v>
      </c>
      <c r="P2" s="8">
        <v>3230</v>
      </c>
      <c r="Q2" s="8">
        <v>25</v>
      </c>
      <c r="R2" s="8">
        <v>2</v>
      </c>
      <c r="S2" s="8">
        <v>13</v>
      </c>
      <c r="T2" s="8">
        <v>12</v>
      </c>
      <c r="U2" s="8">
        <v>40</v>
      </c>
      <c r="V2" s="8">
        <v>5549</v>
      </c>
      <c r="W2" s="8">
        <v>974335</v>
      </c>
      <c r="X2" s="8">
        <v>7</v>
      </c>
      <c r="Y2" s="8">
        <v>740</v>
      </c>
      <c r="Z2" s="8">
        <v>4942</v>
      </c>
      <c r="AA2" s="8">
        <v>13</v>
      </c>
      <c r="AB2" s="8">
        <v>37</v>
      </c>
    </row>
    <row r="3" spans="1:28" x14ac:dyDescent="0.35">
      <c r="A3" t="s">
        <v>28</v>
      </c>
      <c r="B3">
        <v>416546</v>
      </c>
      <c r="C3" s="8">
        <v>1</v>
      </c>
      <c r="D3" s="8">
        <v>0</v>
      </c>
      <c r="E3" s="8">
        <v>200</v>
      </c>
      <c r="F3" s="8">
        <v>62</v>
      </c>
      <c r="G3" s="8">
        <v>82</v>
      </c>
      <c r="H3" s="8">
        <v>27</v>
      </c>
      <c r="I3" s="8">
        <v>1</v>
      </c>
      <c r="J3" s="8">
        <v>6</v>
      </c>
      <c r="K3" s="8">
        <v>214</v>
      </c>
      <c r="L3" s="8">
        <v>1</v>
      </c>
      <c r="M3" s="8">
        <v>112</v>
      </c>
      <c r="N3" s="8">
        <v>1</v>
      </c>
      <c r="O3" s="8">
        <v>4</v>
      </c>
      <c r="P3" s="8">
        <v>3535</v>
      </c>
      <c r="Q3" s="8">
        <v>17</v>
      </c>
      <c r="R3" s="8">
        <v>1</v>
      </c>
      <c r="S3" s="8">
        <v>9</v>
      </c>
      <c r="T3" s="8">
        <v>6</v>
      </c>
      <c r="U3" s="8">
        <v>12</v>
      </c>
      <c r="V3" s="8">
        <v>5396</v>
      </c>
      <c r="W3" s="8">
        <v>443965</v>
      </c>
      <c r="X3" s="8">
        <v>8</v>
      </c>
      <c r="Y3" s="8">
        <v>605</v>
      </c>
      <c r="Z3" s="8">
        <v>5589</v>
      </c>
      <c r="AA3" s="8">
        <v>15</v>
      </c>
      <c r="AB3" s="8">
        <v>19</v>
      </c>
    </row>
    <row r="4" spans="1:28" x14ac:dyDescent="0.35">
      <c r="A4" t="s">
        <v>29</v>
      </c>
      <c r="B4">
        <v>647672</v>
      </c>
      <c r="C4" s="8">
        <v>10</v>
      </c>
      <c r="D4" s="8">
        <v>7</v>
      </c>
      <c r="E4" s="8">
        <v>400</v>
      </c>
      <c r="F4" s="8">
        <v>56</v>
      </c>
      <c r="G4" s="8">
        <v>4140</v>
      </c>
      <c r="H4" s="8">
        <v>196</v>
      </c>
      <c r="I4" s="8">
        <v>64</v>
      </c>
      <c r="J4" s="8">
        <v>38</v>
      </c>
      <c r="K4" s="8">
        <v>142</v>
      </c>
      <c r="L4" s="8">
        <v>3</v>
      </c>
      <c r="M4" s="8">
        <v>671</v>
      </c>
      <c r="N4" s="8">
        <v>5</v>
      </c>
      <c r="O4" s="8">
        <v>5</v>
      </c>
      <c r="P4" s="8">
        <v>3443</v>
      </c>
      <c r="Q4" s="8">
        <v>27</v>
      </c>
      <c r="R4" s="8">
        <v>8</v>
      </c>
      <c r="S4" s="8">
        <v>26</v>
      </c>
      <c r="T4" s="8">
        <v>16</v>
      </c>
      <c r="U4" s="8">
        <v>42</v>
      </c>
      <c r="V4" s="8">
        <v>4577</v>
      </c>
      <c r="W4" s="8">
        <v>1180238</v>
      </c>
      <c r="X4" s="8">
        <v>13</v>
      </c>
      <c r="Y4" s="8">
        <v>1838</v>
      </c>
      <c r="Z4" s="8">
        <v>10641</v>
      </c>
      <c r="AA4" s="8">
        <v>23</v>
      </c>
      <c r="AB4" s="8">
        <v>52</v>
      </c>
    </row>
    <row r="5" spans="1:28" x14ac:dyDescent="0.35">
      <c r="A5" t="s">
        <v>30</v>
      </c>
      <c r="B5">
        <v>2071972</v>
      </c>
      <c r="C5" s="8">
        <v>23</v>
      </c>
      <c r="D5" s="8">
        <v>10</v>
      </c>
      <c r="E5" s="8">
        <v>1300</v>
      </c>
      <c r="F5" s="8">
        <v>280</v>
      </c>
      <c r="G5" s="8">
        <v>6268</v>
      </c>
      <c r="H5" s="8">
        <v>294</v>
      </c>
      <c r="I5" s="8">
        <v>44</v>
      </c>
      <c r="J5" s="8">
        <v>84</v>
      </c>
      <c r="K5" s="8">
        <v>331</v>
      </c>
      <c r="L5" s="8">
        <v>21</v>
      </c>
      <c r="M5" s="8">
        <v>3748</v>
      </c>
      <c r="N5" s="8">
        <v>36</v>
      </c>
      <c r="O5" s="8">
        <v>15</v>
      </c>
      <c r="P5" s="8">
        <v>11822</v>
      </c>
      <c r="Q5" s="8">
        <v>72</v>
      </c>
      <c r="R5" s="8">
        <v>15</v>
      </c>
      <c r="S5" s="8">
        <v>65</v>
      </c>
      <c r="T5" s="8">
        <v>55</v>
      </c>
      <c r="U5" s="8">
        <v>125</v>
      </c>
      <c r="V5" s="8">
        <v>43920</v>
      </c>
      <c r="W5" s="8">
        <v>2953195</v>
      </c>
      <c r="X5" s="8">
        <v>44</v>
      </c>
      <c r="Y5" s="8">
        <v>5052</v>
      </c>
      <c r="Z5" s="8">
        <v>27687</v>
      </c>
      <c r="AA5" s="8">
        <v>67</v>
      </c>
      <c r="AB5" s="8">
        <v>104</v>
      </c>
    </row>
    <row r="6" spans="1:28" x14ac:dyDescent="0.35">
      <c r="A6" t="s">
        <v>31</v>
      </c>
      <c r="B6">
        <v>583990</v>
      </c>
      <c r="C6" s="8">
        <v>11</v>
      </c>
      <c r="D6" s="8">
        <v>2</v>
      </c>
      <c r="E6" s="8">
        <v>400</v>
      </c>
      <c r="F6" s="8">
        <v>72</v>
      </c>
      <c r="G6" s="8">
        <v>2552</v>
      </c>
      <c r="H6" s="8">
        <v>215</v>
      </c>
      <c r="I6" s="8">
        <v>47</v>
      </c>
      <c r="J6" s="8">
        <v>22</v>
      </c>
      <c r="K6" s="8">
        <v>197</v>
      </c>
      <c r="L6" s="8">
        <v>7</v>
      </c>
      <c r="M6" s="8">
        <v>2714</v>
      </c>
      <c r="N6" s="8">
        <v>13</v>
      </c>
      <c r="O6" s="8">
        <v>4</v>
      </c>
      <c r="P6" s="8">
        <v>4446</v>
      </c>
      <c r="Q6" s="8">
        <v>28</v>
      </c>
      <c r="R6" s="8">
        <v>4</v>
      </c>
      <c r="S6" s="8">
        <v>15</v>
      </c>
      <c r="T6" s="8">
        <v>24</v>
      </c>
      <c r="U6" s="8">
        <v>48</v>
      </c>
      <c r="V6" s="8">
        <v>5682</v>
      </c>
      <c r="W6" s="8">
        <v>726137</v>
      </c>
      <c r="X6" s="8">
        <v>21</v>
      </c>
      <c r="Y6" s="8">
        <v>2347</v>
      </c>
      <c r="Z6" s="8">
        <v>18283</v>
      </c>
      <c r="AA6" s="8">
        <v>33</v>
      </c>
      <c r="AB6" s="8">
        <v>51</v>
      </c>
    </row>
    <row r="7" spans="1:28" x14ac:dyDescent="0.35">
      <c r="A7" t="s">
        <v>32</v>
      </c>
      <c r="B7">
        <v>1116137</v>
      </c>
      <c r="C7" s="8">
        <v>19</v>
      </c>
      <c r="D7" s="8">
        <v>6</v>
      </c>
      <c r="E7" s="8">
        <v>700</v>
      </c>
      <c r="F7" s="8">
        <v>143</v>
      </c>
      <c r="G7" s="8">
        <v>5340</v>
      </c>
      <c r="H7" s="8">
        <v>109</v>
      </c>
      <c r="I7" s="8">
        <v>43</v>
      </c>
      <c r="J7" s="8">
        <v>33</v>
      </c>
      <c r="K7" s="8">
        <v>231</v>
      </c>
      <c r="L7" s="8">
        <v>5</v>
      </c>
      <c r="M7" s="8">
        <v>1381</v>
      </c>
      <c r="N7" s="8">
        <v>13</v>
      </c>
      <c r="O7" s="8">
        <v>12</v>
      </c>
      <c r="P7" s="8">
        <v>10343</v>
      </c>
      <c r="Q7" s="8">
        <v>63</v>
      </c>
      <c r="R7" s="8">
        <v>8</v>
      </c>
      <c r="S7" s="8">
        <v>37</v>
      </c>
      <c r="T7" s="8">
        <v>17</v>
      </c>
      <c r="U7" s="8">
        <v>67</v>
      </c>
      <c r="V7" s="8">
        <v>11348</v>
      </c>
      <c r="W7" s="8">
        <v>1470883</v>
      </c>
      <c r="X7" s="8">
        <v>23</v>
      </c>
      <c r="Y7" s="8">
        <v>3122</v>
      </c>
      <c r="Z7" s="8">
        <v>17714</v>
      </c>
      <c r="AA7" s="8">
        <v>36</v>
      </c>
      <c r="AB7" s="8">
        <v>86</v>
      </c>
    </row>
    <row r="8" spans="1:28" x14ac:dyDescent="0.35">
      <c r="A8" t="s">
        <v>33</v>
      </c>
      <c r="B8">
        <v>2544806</v>
      </c>
      <c r="C8" s="8">
        <v>30</v>
      </c>
      <c r="D8" s="8">
        <v>12</v>
      </c>
      <c r="E8" s="8">
        <v>1700</v>
      </c>
      <c r="F8" s="8">
        <v>334</v>
      </c>
      <c r="G8" s="8">
        <v>5822</v>
      </c>
      <c r="H8" s="8">
        <v>105</v>
      </c>
      <c r="I8" s="8">
        <v>42</v>
      </c>
      <c r="J8" s="8">
        <v>49</v>
      </c>
      <c r="K8" s="8">
        <v>434</v>
      </c>
      <c r="L8" s="8">
        <v>13</v>
      </c>
      <c r="M8" s="8">
        <v>4135</v>
      </c>
      <c r="N8" s="8">
        <v>29</v>
      </c>
      <c r="O8" s="8">
        <v>23</v>
      </c>
      <c r="P8" s="8">
        <v>19096</v>
      </c>
      <c r="Q8" s="8">
        <v>127</v>
      </c>
      <c r="R8" s="8">
        <v>10</v>
      </c>
      <c r="S8" s="8">
        <v>66</v>
      </c>
      <c r="T8" s="8">
        <v>24</v>
      </c>
      <c r="U8" s="8">
        <v>125</v>
      </c>
      <c r="V8" s="8">
        <v>28769</v>
      </c>
      <c r="W8" s="8">
        <v>3504176</v>
      </c>
      <c r="X8" s="8">
        <v>58</v>
      </c>
      <c r="Y8" s="8">
        <v>7966</v>
      </c>
      <c r="Z8" s="8">
        <v>39461</v>
      </c>
      <c r="AA8" s="8">
        <v>90</v>
      </c>
      <c r="AB8" s="8">
        <v>261</v>
      </c>
    </row>
    <row r="9" spans="1:28" x14ac:dyDescent="0.35">
      <c r="A9" t="s">
        <v>34</v>
      </c>
      <c r="B9">
        <v>2853359</v>
      </c>
      <c r="C9" s="8">
        <v>178</v>
      </c>
      <c r="D9" s="8">
        <v>15</v>
      </c>
      <c r="E9" s="8">
        <v>1900</v>
      </c>
      <c r="F9" s="8">
        <v>533</v>
      </c>
      <c r="G9" s="8">
        <v>14016</v>
      </c>
      <c r="H9" s="8">
        <v>70</v>
      </c>
      <c r="I9" s="8">
        <v>52</v>
      </c>
      <c r="J9" s="8">
        <v>103</v>
      </c>
      <c r="K9" s="8">
        <v>1143</v>
      </c>
      <c r="L9" s="8">
        <v>24</v>
      </c>
      <c r="M9" s="8">
        <v>4550</v>
      </c>
      <c r="N9" s="8">
        <v>43</v>
      </c>
      <c r="O9" s="8">
        <v>33</v>
      </c>
      <c r="P9" s="8">
        <v>25453</v>
      </c>
      <c r="Q9" s="8">
        <v>167</v>
      </c>
      <c r="R9" s="8">
        <v>64</v>
      </c>
      <c r="S9" s="8">
        <v>123</v>
      </c>
      <c r="T9" s="8">
        <v>102</v>
      </c>
      <c r="U9" s="8">
        <v>114</v>
      </c>
      <c r="V9" s="8">
        <v>30501</v>
      </c>
      <c r="W9" s="8">
        <v>3671703</v>
      </c>
      <c r="X9" s="8">
        <v>115</v>
      </c>
      <c r="Y9" s="8">
        <v>18398</v>
      </c>
      <c r="Z9" s="8">
        <v>99114</v>
      </c>
      <c r="AA9" s="8">
        <v>178</v>
      </c>
      <c r="AB9" s="8">
        <v>238</v>
      </c>
    </row>
    <row r="10" spans="1:28" x14ac:dyDescent="0.35">
      <c r="A10" t="s">
        <v>35</v>
      </c>
      <c r="B10">
        <v>1156431</v>
      </c>
      <c r="C10" s="8">
        <v>9</v>
      </c>
      <c r="D10" s="8">
        <v>4</v>
      </c>
      <c r="E10" s="8">
        <v>800</v>
      </c>
      <c r="F10" s="8">
        <v>109</v>
      </c>
      <c r="G10" s="8">
        <v>3928</v>
      </c>
      <c r="H10" s="8">
        <v>117</v>
      </c>
      <c r="I10" s="8">
        <v>20</v>
      </c>
      <c r="J10" s="8">
        <v>39</v>
      </c>
      <c r="K10" s="8">
        <v>223</v>
      </c>
      <c r="L10" s="8">
        <v>8</v>
      </c>
      <c r="M10" s="8">
        <v>1817</v>
      </c>
      <c r="N10" s="8">
        <v>15</v>
      </c>
      <c r="O10" s="8">
        <v>9</v>
      </c>
      <c r="P10" s="8">
        <v>7568</v>
      </c>
      <c r="Q10" s="8">
        <v>44</v>
      </c>
      <c r="R10" s="8">
        <v>3</v>
      </c>
      <c r="S10" s="8">
        <v>54</v>
      </c>
      <c r="T10" s="8">
        <v>26</v>
      </c>
      <c r="U10" s="8">
        <v>82</v>
      </c>
      <c r="V10" s="8">
        <v>19399</v>
      </c>
      <c r="W10" s="8">
        <v>2031621</v>
      </c>
      <c r="X10" s="8">
        <v>27</v>
      </c>
      <c r="Y10" s="8">
        <v>3726</v>
      </c>
      <c r="Z10" s="8">
        <v>20649</v>
      </c>
      <c r="AA10" s="8">
        <v>50</v>
      </c>
      <c r="AB10" s="8">
        <v>89</v>
      </c>
    </row>
    <row r="11" spans="1:28" x14ac:dyDescent="0.35">
      <c r="A11" t="s">
        <v>36</v>
      </c>
      <c r="B11">
        <v>1342158</v>
      </c>
      <c r="C11" s="8">
        <v>26</v>
      </c>
      <c r="D11" s="8">
        <v>6</v>
      </c>
      <c r="E11" s="8">
        <v>1000</v>
      </c>
      <c r="F11" s="8">
        <v>201</v>
      </c>
      <c r="G11" s="8">
        <v>5765</v>
      </c>
      <c r="H11" s="8">
        <v>108</v>
      </c>
      <c r="I11" s="8">
        <v>45</v>
      </c>
      <c r="J11" s="8">
        <v>33</v>
      </c>
      <c r="K11" s="8">
        <v>382</v>
      </c>
      <c r="L11" s="8">
        <v>6</v>
      </c>
      <c r="M11" s="8">
        <v>1071</v>
      </c>
      <c r="N11" s="8">
        <v>9</v>
      </c>
      <c r="O11" s="8">
        <v>12</v>
      </c>
      <c r="P11" s="8">
        <v>11193</v>
      </c>
      <c r="Q11" s="8">
        <v>63</v>
      </c>
      <c r="R11" s="8">
        <v>8</v>
      </c>
      <c r="S11" s="8">
        <v>76</v>
      </c>
      <c r="T11" s="8">
        <v>36</v>
      </c>
      <c r="U11" s="8">
        <v>64</v>
      </c>
      <c r="V11" s="8">
        <v>20025</v>
      </c>
      <c r="W11" s="8">
        <v>1614040</v>
      </c>
      <c r="X11" s="8">
        <v>37</v>
      </c>
      <c r="Y11" s="8">
        <v>6081</v>
      </c>
      <c r="Z11" s="8">
        <v>20333</v>
      </c>
      <c r="AA11" s="8">
        <v>56</v>
      </c>
      <c r="AB11" s="8">
        <v>80</v>
      </c>
    </row>
    <row r="12" spans="1:28" x14ac:dyDescent="0.35">
      <c r="A12" t="s">
        <v>37</v>
      </c>
      <c r="B12">
        <v>383032</v>
      </c>
      <c r="C12" s="8">
        <v>5</v>
      </c>
      <c r="D12" s="8">
        <v>2</v>
      </c>
      <c r="E12" s="8">
        <v>200</v>
      </c>
      <c r="F12" s="8">
        <v>38</v>
      </c>
      <c r="G12" s="8">
        <v>3673</v>
      </c>
      <c r="H12" s="8">
        <v>73</v>
      </c>
      <c r="I12" s="8">
        <v>19</v>
      </c>
      <c r="J12" s="8">
        <v>22</v>
      </c>
      <c r="K12" s="8">
        <v>107</v>
      </c>
      <c r="L12" s="8">
        <v>3</v>
      </c>
      <c r="M12" s="8">
        <v>286</v>
      </c>
      <c r="N12" s="8">
        <v>4</v>
      </c>
      <c r="O12" s="8">
        <v>5</v>
      </c>
      <c r="P12" s="8">
        <v>3573</v>
      </c>
      <c r="Q12" s="8">
        <v>19</v>
      </c>
      <c r="R12" s="8">
        <v>2</v>
      </c>
      <c r="S12" s="8">
        <v>24</v>
      </c>
      <c r="T12" s="8">
        <v>10</v>
      </c>
      <c r="U12" s="8">
        <v>32</v>
      </c>
      <c r="V12" s="8">
        <v>1798</v>
      </c>
      <c r="W12" s="8">
        <v>1445623</v>
      </c>
      <c r="X12" s="8">
        <v>11</v>
      </c>
      <c r="Y12" s="8">
        <v>608</v>
      </c>
      <c r="Z12" s="8">
        <v>5209</v>
      </c>
      <c r="AA12" s="8">
        <v>13</v>
      </c>
      <c r="AB12" s="8">
        <v>26</v>
      </c>
    </row>
    <row r="13" spans="1:28" x14ac:dyDescent="0.35">
      <c r="A13" t="s">
        <v>38</v>
      </c>
      <c r="B13">
        <v>3673893</v>
      </c>
      <c r="C13" s="8">
        <v>142</v>
      </c>
      <c r="D13" s="8">
        <v>16</v>
      </c>
      <c r="E13" s="8">
        <v>2200</v>
      </c>
      <c r="F13" s="8">
        <v>447</v>
      </c>
      <c r="G13" s="8">
        <v>8997</v>
      </c>
      <c r="H13" s="8">
        <v>53</v>
      </c>
      <c r="I13" s="8">
        <v>65</v>
      </c>
      <c r="J13" s="8">
        <v>84</v>
      </c>
      <c r="K13" s="8">
        <v>1351</v>
      </c>
      <c r="L13" s="8">
        <v>16</v>
      </c>
      <c r="M13" s="8">
        <v>3905</v>
      </c>
      <c r="N13" s="8">
        <v>29</v>
      </c>
      <c r="O13" s="8">
        <v>26</v>
      </c>
      <c r="P13" s="8">
        <v>24715</v>
      </c>
      <c r="Q13" s="8">
        <v>141</v>
      </c>
      <c r="R13" s="8">
        <v>36</v>
      </c>
      <c r="S13" s="8">
        <v>217</v>
      </c>
      <c r="T13" s="8">
        <v>80</v>
      </c>
      <c r="U13" s="8">
        <v>170</v>
      </c>
      <c r="V13" s="8">
        <v>43263</v>
      </c>
      <c r="W13" s="8">
        <v>4361659</v>
      </c>
      <c r="X13" s="8">
        <v>93</v>
      </c>
      <c r="Y13" s="8">
        <v>12848</v>
      </c>
      <c r="Z13" s="8">
        <v>68645</v>
      </c>
      <c r="AA13" s="8">
        <v>135</v>
      </c>
      <c r="AB13" s="8">
        <v>207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workbookViewId="0">
      <selection activeCell="F2" sqref="F2"/>
    </sheetView>
  </sheetViews>
  <sheetFormatPr defaultColWidth="10.90625" defaultRowHeight="14.5" x14ac:dyDescent="0.35"/>
  <cols>
    <col min="3" max="3" width="11.81640625" bestFit="1" customWidth="1"/>
  </cols>
  <sheetData>
    <row r="1" spans="1:28" x14ac:dyDescent="0.35">
      <c r="A1" t="s">
        <v>0</v>
      </c>
      <c r="B1" t="s">
        <v>1</v>
      </c>
      <c r="C1" t="s">
        <v>2</v>
      </c>
      <c r="D1" t="s">
        <v>3</v>
      </c>
      <c r="E1" t="s">
        <v>4</v>
      </c>
      <c r="F1" t="s">
        <v>99</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row>
    <row r="2" spans="1:28" x14ac:dyDescent="0.35">
      <c r="A2" t="s">
        <v>27</v>
      </c>
      <c r="B2">
        <v>492167</v>
      </c>
      <c r="C2" s="11">
        <f>Cap_Abs!C2/$B2</f>
        <v>4.0636613182110952E-6</v>
      </c>
      <c r="D2">
        <f>Cap_Abs!D2/$B2</f>
        <v>2.0318306591055476E-6</v>
      </c>
      <c r="E2">
        <f>Cap_Abs!E2/$B2</f>
        <v>6.095491977316643E-4</v>
      </c>
      <c r="F2">
        <f>Cap_Abs!F2/$B2</f>
        <v>6.0954919773166423E-5</v>
      </c>
      <c r="G2">
        <f>Cap_Abs!G2/$B2</f>
        <v>2.6007432436551008E-3</v>
      </c>
      <c r="H2">
        <f>Cap_Abs!H2/$B2</f>
        <v>1.8489658997860483E-4</v>
      </c>
      <c r="I2">
        <f>Cap_Abs!I2/$B2</f>
        <v>6.298675043227197E-5</v>
      </c>
      <c r="J2">
        <f>Cap_Abs!J2/$B2</f>
        <v>4.0636613182110951E-5</v>
      </c>
      <c r="K2">
        <f>Cap_Abs!K2/$B2</f>
        <v>1.4629180745559943E-4</v>
      </c>
      <c r="L2">
        <f>Cap_Abs!L2/$B2</f>
        <v>2.0318306591055476E-6</v>
      </c>
      <c r="M2">
        <f>Cap_Abs!M2/$B2</f>
        <v>2.1943771118339912E-4</v>
      </c>
      <c r="N2">
        <f>Cap_Abs!N2/$B2</f>
        <v>2.0318306591055476E-6</v>
      </c>
      <c r="O2">
        <f>Cap_Abs!O2/$B2</f>
        <v>1.0159153295527738E-5</v>
      </c>
      <c r="P2">
        <f>Cap_Abs!P2/$B2</f>
        <v>6.5628130289109186E-3</v>
      </c>
      <c r="Q2">
        <f>Cap_Abs!Q2/$B2</f>
        <v>5.0795766477638687E-5</v>
      </c>
      <c r="R2">
        <f>Cap_Abs!R2/$B2</f>
        <v>4.0636613182110952E-6</v>
      </c>
      <c r="S2">
        <f>Cap_Abs!S2/$B2</f>
        <v>2.6413798568372117E-5</v>
      </c>
      <c r="T2">
        <f>Cap_Abs!T2/$B2</f>
        <v>2.438196790926657E-5</v>
      </c>
      <c r="U2">
        <f>Cap_Abs!U2/$B2</f>
        <v>8.1273226364221902E-5</v>
      </c>
      <c r="V2">
        <f>Cap_Abs!V2/$B2</f>
        <v>1.1274628327376683E-2</v>
      </c>
      <c r="W2">
        <f>Cap_Abs!W2/$B2</f>
        <v>1.9796837252396036</v>
      </c>
      <c r="X2">
        <f>Cap_Abs!X2/$B2</f>
        <v>1.4222814613738832E-5</v>
      </c>
      <c r="Y2">
        <f>Cap_Abs!Y2/$B2</f>
        <v>1.5035546877381052E-3</v>
      </c>
      <c r="Z2">
        <f>Cap_Abs!Z2/$B2</f>
        <v>1.0041307117299616E-2</v>
      </c>
      <c r="AA2">
        <f>Cap_Abs!AA2/$B2</f>
        <v>2.6413798568372117E-5</v>
      </c>
      <c r="AB2">
        <f>Cap_Abs!AB2/$B2</f>
        <v>7.5177734386905253E-5</v>
      </c>
    </row>
    <row r="3" spans="1:28" x14ac:dyDescent="0.35">
      <c r="A3" t="s">
        <v>28</v>
      </c>
      <c r="B3">
        <v>416546</v>
      </c>
      <c r="C3" s="11">
        <f>Cap_Abs!C3/$B3</f>
        <v>2.4006952413418927E-6</v>
      </c>
      <c r="D3">
        <f>Cap_Abs!D3/$B3</f>
        <v>0</v>
      </c>
      <c r="E3">
        <f>Cap_Abs!E3/$B3</f>
        <v>4.8013904826837853E-4</v>
      </c>
      <c r="F3">
        <f>Cap_Abs!F3/$B3</f>
        <v>1.4884310496319735E-4</v>
      </c>
      <c r="G3">
        <f>Cap_Abs!G3/$B3</f>
        <v>1.968570097900352E-4</v>
      </c>
      <c r="H3">
        <f>Cap_Abs!H3/$B3</f>
        <v>6.4818771516231098E-5</v>
      </c>
      <c r="I3">
        <f>Cap_Abs!I3/$B3</f>
        <v>2.4006952413418927E-6</v>
      </c>
      <c r="J3">
        <f>Cap_Abs!J3/$B3</f>
        <v>1.4404171448051356E-5</v>
      </c>
      <c r="K3">
        <f>Cap_Abs!K3/$B3</f>
        <v>5.1374878164716503E-4</v>
      </c>
      <c r="L3">
        <f>Cap_Abs!L3/$B3</f>
        <v>2.4006952413418927E-6</v>
      </c>
      <c r="M3">
        <f>Cap_Abs!M3/$B3</f>
        <v>2.6887786703029196E-4</v>
      </c>
      <c r="N3">
        <f>Cap_Abs!N3/$B3</f>
        <v>2.4006952413418927E-6</v>
      </c>
      <c r="O3">
        <f>Cap_Abs!O3/$B3</f>
        <v>9.6027809653675709E-6</v>
      </c>
      <c r="P3">
        <f>Cap_Abs!P3/$B3</f>
        <v>8.486457678143591E-3</v>
      </c>
      <c r="Q3">
        <f>Cap_Abs!Q3/$B3</f>
        <v>4.0811819102812175E-5</v>
      </c>
      <c r="R3">
        <f>Cap_Abs!R3/$B3</f>
        <v>2.4006952413418927E-6</v>
      </c>
      <c r="S3">
        <f>Cap_Abs!S3/$B3</f>
        <v>2.1606257172077033E-5</v>
      </c>
      <c r="T3">
        <f>Cap_Abs!T3/$B3</f>
        <v>1.4404171448051356E-5</v>
      </c>
      <c r="U3">
        <f>Cap_Abs!U3/$B3</f>
        <v>2.8808342896102713E-5</v>
      </c>
      <c r="V3">
        <f>Cap_Abs!V3/$B3</f>
        <v>1.2954151522280853E-2</v>
      </c>
      <c r="W3">
        <f>Cap_Abs!W3/$B3</f>
        <v>1.0658246628223533</v>
      </c>
      <c r="X3">
        <f>Cap_Abs!X3/$B3</f>
        <v>1.9205561930735142E-5</v>
      </c>
      <c r="Y3">
        <f>Cap_Abs!Y3/$B3</f>
        <v>1.4524206210118451E-3</v>
      </c>
      <c r="Z3">
        <f>Cap_Abs!Z3/$B3</f>
        <v>1.3417485703859838E-2</v>
      </c>
      <c r="AA3">
        <f>Cap_Abs!AA3/$B3</f>
        <v>3.6010428620128392E-5</v>
      </c>
      <c r="AB3">
        <f>Cap_Abs!AB3/$B3</f>
        <v>4.5613209585495957E-5</v>
      </c>
    </row>
    <row r="4" spans="1:28" x14ac:dyDescent="0.35">
      <c r="A4" t="s">
        <v>29</v>
      </c>
      <c r="B4">
        <v>647672</v>
      </c>
      <c r="C4" s="11">
        <f>Cap_Abs!C4/$B4</f>
        <v>1.5439914030558678E-5</v>
      </c>
      <c r="D4">
        <f>Cap_Abs!D4/$B4</f>
        <v>1.0807939821391075E-5</v>
      </c>
      <c r="E4">
        <f>Cap_Abs!E4/$B4</f>
        <v>6.1759656122234712E-4</v>
      </c>
      <c r="F4">
        <f>Cap_Abs!F4/$B4</f>
        <v>8.6463518571128599E-5</v>
      </c>
      <c r="G4">
        <f>Cap_Abs!G4/$B4</f>
        <v>6.3921244086512924E-3</v>
      </c>
      <c r="H4">
        <f>Cap_Abs!H4/$B4</f>
        <v>3.026223149989501E-4</v>
      </c>
      <c r="I4">
        <f>Cap_Abs!I4/$B4</f>
        <v>9.8815449795575536E-5</v>
      </c>
      <c r="J4">
        <f>Cap_Abs!J4/$B4</f>
        <v>5.8671673316122978E-5</v>
      </c>
      <c r="K4">
        <f>Cap_Abs!K4/$B4</f>
        <v>2.1924677923393322E-4</v>
      </c>
      <c r="L4">
        <f>Cap_Abs!L4/$B4</f>
        <v>4.6319742091676031E-6</v>
      </c>
      <c r="M4">
        <f>Cap_Abs!M4/$B4</f>
        <v>1.0360182314504873E-3</v>
      </c>
      <c r="N4">
        <f>Cap_Abs!N4/$B4</f>
        <v>7.719957015279339E-6</v>
      </c>
      <c r="O4">
        <f>Cap_Abs!O4/$B4</f>
        <v>7.719957015279339E-6</v>
      </c>
      <c r="P4">
        <f>Cap_Abs!P4/$B4</f>
        <v>5.3159624007213524E-3</v>
      </c>
      <c r="Q4">
        <f>Cap_Abs!Q4/$B4</f>
        <v>4.1687767882508429E-5</v>
      </c>
      <c r="R4">
        <f>Cap_Abs!R4/$B4</f>
        <v>1.2351931224446942E-5</v>
      </c>
      <c r="S4">
        <f>Cap_Abs!S4/$B4</f>
        <v>4.0143776479452565E-5</v>
      </c>
      <c r="T4">
        <f>Cap_Abs!T4/$B4</f>
        <v>2.4703862448893884E-5</v>
      </c>
      <c r="U4">
        <f>Cap_Abs!U4/$B4</f>
        <v>6.4847638928346453E-5</v>
      </c>
      <c r="V4">
        <f>Cap_Abs!V4/$B4</f>
        <v>7.0668486517867068E-3</v>
      </c>
      <c r="W4">
        <f>Cap_Abs!W4/$B4</f>
        <v>1.8222773255598512</v>
      </c>
      <c r="X4">
        <f>Cap_Abs!X4/$B4</f>
        <v>2.0071888239726283E-5</v>
      </c>
      <c r="Y4">
        <f>Cap_Abs!Y4/$B4</f>
        <v>2.837856198816685E-3</v>
      </c>
      <c r="Z4">
        <f>Cap_Abs!Z4/$B4</f>
        <v>1.6429612519917491E-2</v>
      </c>
      <c r="AA4">
        <f>Cap_Abs!AA4/$B4</f>
        <v>3.5511802270284961E-5</v>
      </c>
      <c r="AB4">
        <f>Cap_Abs!AB4/$B4</f>
        <v>8.0287552958905131E-5</v>
      </c>
    </row>
    <row r="5" spans="1:28" x14ac:dyDescent="0.35">
      <c r="A5" t="s">
        <v>30</v>
      </c>
      <c r="B5">
        <v>2071972</v>
      </c>
      <c r="C5" s="11">
        <f>Cap_Abs!C5/$B5</f>
        <v>1.1100536107630798E-5</v>
      </c>
      <c r="D5">
        <f>Cap_Abs!D5/$B5</f>
        <v>4.8263200467959991E-6</v>
      </c>
      <c r="E5">
        <f>Cap_Abs!E5/$B5</f>
        <v>6.2742160608347992E-4</v>
      </c>
      <c r="F5">
        <f>Cap_Abs!F5/$B5</f>
        <v>1.3513696131028797E-4</v>
      </c>
      <c r="G5">
        <f>Cap_Abs!G5/$B5</f>
        <v>3.0251374053317324E-3</v>
      </c>
      <c r="H5">
        <f>Cap_Abs!H5/$B5</f>
        <v>1.4189380937580239E-4</v>
      </c>
      <c r="I5">
        <f>Cap_Abs!I5/$B5</f>
        <v>2.1235808205902396E-5</v>
      </c>
      <c r="J5">
        <f>Cap_Abs!J5/$B5</f>
        <v>4.0541088393086393E-5</v>
      </c>
      <c r="K5">
        <f>Cap_Abs!K5/$B5</f>
        <v>1.5975119354894756E-4</v>
      </c>
      <c r="L5">
        <f>Cap_Abs!L5/$B5</f>
        <v>1.0135272098271598E-5</v>
      </c>
      <c r="M5">
        <f>Cap_Abs!M5/$B5</f>
        <v>1.8089047535391404E-3</v>
      </c>
      <c r="N5">
        <f>Cap_Abs!N5/$B5</f>
        <v>1.7374752168465597E-5</v>
      </c>
      <c r="O5">
        <f>Cap_Abs!O5/$B5</f>
        <v>7.2394800701939991E-6</v>
      </c>
      <c r="P5">
        <f>Cap_Abs!P5/$B5</f>
        <v>5.7056755593222304E-3</v>
      </c>
      <c r="Q5">
        <f>Cap_Abs!Q5/$B5</f>
        <v>3.4749504336931195E-5</v>
      </c>
      <c r="R5">
        <f>Cap_Abs!R5/$B5</f>
        <v>7.2394800701939991E-6</v>
      </c>
      <c r="S5">
        <f>Cap_Abs!S5/$B5</f>
        <v>3.1371080304173997E-5</v>
      </c>
      <c r="T5">
        <f>Cap_Abs!T5/$B5</f>
        <v>2.6544760257377996E-5</v>
      </c>
      <c r="U5">
        <f>Cap_Abs!U5/$B5</f>
        <v>6.0329000584949987E-5</v>
      </c>
      <c r="V5">
        <f>Cap_Abs!V5/$B5</f>
        <v>2.1197197645528028E-2</v>
      </c>
      <c r="W5">
        <f>Cap_Abs!W5/$B5</f>
        <v>1.4253064230597712</v>
      </c>
      <c r="X5">
        <f>Cap_Abs!X5/$B5</f>
        <v>2.1235808205902396E-5</v>
      </c>
      <c r="Y5">
        <f>Cap_Abs!Y5/$B5</f>
        <v>2.4382568876413387E-3</v>
      </c>
      <c r="Z5">
        <f>Cap_Abs!Z5/$B5</f>
        <v>1.3362632313564084E-2</v>
      </c>
      <c r="AA5">
        <f>Cap_Abs!AA5/$B5</f>
        <v>3.2336344313533194E-5</v>
      </c>
      <c r="AB5">
        <f>Cap_Abs!AB5/$B5</f>
        <v>5.0193728486678389E-5</v>
      </c>
    </row>
    <row r="6" spans="1:28" x14ac:dyDescent="0.35">
      <c r="A6" t="s">
        <v>31</v>
      </c>
      <c r="B6">
        <v>583990</v>
      </c>
      <c r="C6" s="11">
        <f>Cap_Abs!C6/$B6</f>
        <v>1.8835938971557732E-5</v>
      </c>
      <c r="D6">
        <f>Cap_Abs!D6/$B6</f>
        <v>3.4247161766468602E-6</v>
      </c>
      <c r="E6">
        <f>Cap_Abs!E6/$B6</f>
        <v>6.8494323532937212E-4</v>
      </c>
      <c r="F6">
        <f>Cap_Abs!F6/$B6</f>
        <v>1.2328978235928698E-4</v>
      </c>
      <c r="G6">
        <f>Cap_Abs!G6/$B6</f>
        <v>4.3699378414013938E-3</v>
      </c>
      <c r="H6">
        <f>Cap_Abs!H6/$B6</f>
        <v>3.6815698898953747E-4</v>
      </c>
      <c r="I6">
        <f>Cap_Abs!I6/$B6</f>
        <v>8.0480830151201214E-5</v>
      </c>
      <c r="J6">
        <f>Cap_Abs!J6/$B6</f>
        <v>3.7671877943115464E-5</v>
      </c>
      <c r="K6">
        <f>Cap_Abs!K6/$B6</f>
        <v>3.3733454339971575E-4</v>
      </c>
      <c r="L6">
        <f>Cap_Abs!L6/$B6</f>
        <v>1.1986506618264011E-5</v>
      </c>
      <c r="M6">
        <f>Cap_Abs!M6/$B6</f>
        <v>4.6473398517097898E-3</v>
      </c>
      <c r="N6">
        <f>Cap_Abs!N6/$B6</f>
        <v>2.2260655148204591E-5</v>
      </c>
      <c r="O6">
        <f>Cap_Abs!O6/$B6</f>
        <v>6.8494323532937205E-6</v>
      </c>
      <c r="P6">
        <f>Cap_Abs!P6/$B6</f>
        <v>7.6131440606859706E-3</v>
      </c>
      <c r="Q6">
        <f>Cap_Abs!Q6/$B6</f>
        <v>4.7946026473056045E-5</v>
      </c>
      <c r="R6">
        <f>Cap_Abs!R6/$B6</f>
        <v>6.8494323532937205E-6</v>
      </c>
      <c r="S6">
        <f>Cap_Abs!S6/$B6</f>
        <v>2.5685371324851454E-5</v>
      </c>
      <c r="T6">
        <f>Cap_Abs!T6/$B6</f>
        <v>4.1096594119762326E-5</v>
      </c>
      <c r="U6">
        <f>Cap_Abs!U6/$B6</f>
        <v>8.2193188239524653E-5</v>
      </c>
      <c r="V6">
        <f>Cap_Abs!V6/$B6</f>
        <v>9.7296186578537305E-3</v>
      </c>
      <c r="W6">
        <f>Cap_Abs!W6/$B6</f>
        <v>1.2434065651809105</v>
      </c>
      <c r="X6">
        <f>Cap_Abs!X6/$B6</f>
        <v>3.5959519854792032E-5</v>
      </c>
      <c r="Y6">
        <f>Cap_Abs!Y6/$B6</f>
        <v>4.018904433295091E-3</v>
      </c>
      <c r="Z6">
        <f>Cap_Abs!Z6/$B6</f>
        <v>3.1307042928817273E-2</v>
      </c>
      <c r="AA6">
        <f>Cap_Abs!AA6/$B6</f>
        <v>5.6507816914673195E-5</v>
      </c>
      <c r="AB6">
        <f>Cap_Abs!AB6/$B6</f>
        <v>8.733026250449494E-5</v>
      </c>
    </row>
    <row r="7" spans="1:28" x14ac:dyDescent="0.35">
      <c r="A7" t="s">
        <v>32</v>
      </c>
      <c r="B7">
        <v>1116137</v>
      </c>
      <c r="C7" s="11">
        <f>Cap_Abs!C7/$B7</f>
        <v>1.7022999864711948E-5</v>
      </c>
      <c r="D7">
        <f>Cap_Abs!D7/$B7</f>
        <v>5.3756841678037732E-6</v>
      </c>
      <c r="E7">
        <f>Cap_Abs!E7/$B7</f>
        <v>6.271631529104402E-4</v>
      </c>
      <c r="F7">
        <f>Cap_Abs!F7/$B7</f>
        <v>1.2812047266598994E-4</v>
      </c>
      <c r="G7">
        <f>Cap_Abs!G7/$B7</f>
        <v>4.7843589093453584E-3</v>
      </c>
      <c r="H7">
        <f>Cap_Abs!H7/$B7</f>
        <v>9.765826238176854E-5</v>
      </c>
      <c r="I7">
        <f>Cap_Abs!I7/$B7</f>
        <v>3.8525736535927044E-5</v>
      </c>
      <c r="J7">
        <f>Cap_Abs!J7/$B7</f>
        <v>2.9566262922920751E-5</v>
      </c>
      <c r="K7">
        <f>Cap_Abs!K7/$B7</f>
        <v>2.0696384046044528E-4</v>
      </c>
      <c r="L7">
        <f>Cap_Abs!L7/$B7</f>
        <v>4.4797368065031447E-6</v>
      </c>
      <c r="M7">
        <f>Cap_Abs!M7/$B7</f>
        <v>1.2373033059561685E-3</v>
      </c>
      <c r="N7">
        <f>Cap_Abs!N7/$B7</f>
        <v>1.1647315696908176E-5</v>
      </c>
      <c r="O7">
        <f>Cap_Abs!O7/$B7</f>
        <v>1.0751368335607546E-5</v>
      </c>
      <c r="P7">
        <f>Cap_Abs!P7/$B7</f>
        <v>9.2667835579324041E-3</v>
      </c>
      <c r="Q7">
        <f>Cap_Abs!Q7/$B7</f>
        <v>5.6444683761939616E-5</v>
      </c>
      <c r="R7">
        <f>Cap_Abs!R7/$B7</f>
        <v>7.1675788904050309E-6</v>
      </c>
      <c r="S7">
        <f>Cap_Abs!S7/$B7</f>
        <v>3.3150052368123265E-5</v>
      </c>
      <c r="T7">
        <f>Cap_Abs!T7/$B7</f>
        <v>1.5231105142110691E-5</v>
      </c>
      <c r="U7">
        <f>Cap_Abs!U7/$B7</f>
        <v>6.0028473207142133E-5</v>
      </c>
      <c r="V7">
        <f>Cap_Abs!V7/$B7</f>
        <v>1.0167210656039536E-2</v>
      </c>
      <c r="W7">
        <f>Cap_Abs!W7/$B7</f>
        <v>1.3178337426319529</v>
      </c>
      <c r="X7">
        <f>Cap_Abs!X7/$B7</f>
        <v>2.0606789309914465E-5</v>
      </c>
      <c r="Y7">
        <f>Cap_Abs!Y7/$B7</f>
        <v>2.7971476619805635E-3</v>
      </c>
      <c r="Z7">
        <f>Cap_Abs!Z7/$B7</f>
        <v>1.5870811558079338E-2</v>
      </c>
      <c r="AA7">
        <f>Cap_Abs!AA7/$B7</f>
        <v>3.2254105006822641E-5</v>
      </c>
      <c r="AB7">
        <f>Cap_Abs!AB7/$B7</f>
        <v>7.7051473071854088E-5</v>
      </c>
    </row>
    <row r="8" spans="1:28" x14ac:dyDescent="0.35">
      <c r="A8" t="s">
        <v>33</v>
      </c>
      <c r="B8">
        <v>2544806</v>
      </c>
      <c r="C8" s="11">
        <f>Cap_Abs!C8/$B8</f>
        <v>1.1788717882620523E-5</v>
      </c>
      <c r="D8">
        <f>Cap_Abs!D8/$B8</f>
        <v>4.7154871530482092E-6</v>
      </c>
      <c r="E8">
        <f>Cap_Abs!E8/$B8</f>
        <v>6.6802734668182959E-4</v>
      </c>
      <c r="F8">
        <f>Cap_Abs!F8/$B8</f>
        <v>1.3124772575984182E-4</v>
      </c>
      <c r="G8">
        <f>Cap_Abs!G8/$B8</f>
        <v>2.2877971837538891E-3</v>
      </c>
      <c r="H8">
        <f>Cap_Abs!H8/$B8</f>
        <v>4.1260512589171827E-5</v>
      </c>
      <c r="I8">
        <f>Cap_Abs!I8/$B8</f>
        <v>1.6504205035668731E-5</v>
      </c>
      <c r="J8">
        <f>Cap_Abs!J8/$B8</f>
        <v>1.9254905874946852E-5</v>
      </c>
      <c r="K8">
        <f>Cap_Abs!K8/$B8</f>
        <v>1.7054345203524354E-4</v>
      </c>
      <c r="L8">
        <f>Cap_Abs!L8/$B8</f>
        <v>5.1084444158022265E-6</v>
      </c>
      <c r="M8">
        <f>Cap_Abs!M8/$B8</f>
        <v>1.6248782814878618E-3</v>
      </c>
      <c r="N8">
        <f>Cap_Abs!N8/$B8</f>
        <v>1.1395760619866504E-5</v>
      </c>
      <c r="O8">
        <f>Cap_Abs!O8/$B8</f>
        <v>9.0380170433424002E-6</v>
      </c>
      <c r="P8">
        <f>Cap_Abs!P8/$B8</f>
        <v>7.5039118895507163E-3</v>
      </c>
      <c r="Q8">
        <f>Cap_Abs!Q8/$B8</f>
        <v>4.9905572369760207E-5</v>
      </c>
      <c r="R8">
        <f>Cap_Abs!R8/$B8</f>
        <v>3.9295726275401736E-6</v>
      </c>
      <c r="S8">
        <f>Cap_Abs!S8/$B8</f>
        <v>2.5935179341765148E-5</v>
      </c>
      <c r="T8">
        <f>Cap_Abs!T8/$B8</f>
        <v>9.4309743060964184E-6</v>
      </c>
      <c r="U8">
        <f>Cap_Abs!U8/$B8</f>
        <v>4.9119657844252178E-5</v>
      </c>
      <c r="V8">
        <f>Cap_Abs!V8/$B8</f>
        <v>1.1304987492170326E-2</v>
      </c>
      <c r="W8">
        <f>Cap_Abs!W8/$B8</f>
        <v>1.3769914091683217</v>
      </c>
      <c r="X8">
        <f>Cap_Abs!X8/$B8</f>
        <v>2.2791521239733009E-5</v>
      </c>
      <c r="Y8">
        <f>Cap_Abs!Y8/$B8</f>
        <v>3.1302975550985025E-3</v>
      </c>
      <c r="Z8">
        <f>Cap_Abs!Z8/$B8</f>
        <v>1.5506486545536281E-2</v>
      </c>
      <c r="AA8">
        <f>Cap_Abs!AA8/$B8</f>
        <v>3.5366153647861564E-5</v>
      </c>
      <c r="AB8">
        <f>Cap_Abs!AB8/$B8</f>
        <v>1.0256184557879855E-4</v>
      </c>
    </row>
    <row r="9" spans="1:28" x14ac:dyDescent="0.35">
      <c r="A9" t="s">
        <v>34</v>
      </c>
      <c r="B9">
        <v>2853359</v>
      </c>
      <c r="C9" s="11">
        <f>Cap_Abs!C9/$B9</f>
        <v>6.2382616418053252E-5</v>
      </c>
      <c r="D9">
        <f>Cap_Abs!D9/$B9</f>
        <v>5.2569620577011168E-6</v>
      </c>
      <c r="E9">
        <f>Cap_Abs!E9/$B9</f>
        <v>6.6588186064214143E-4</v>
      </c>
      <c r="F9">
        <f>Cap_Abs!F9/$B9</f>
        <v>1.8679738511697967E-4</v>
      </c>
      <c r="G9">
        <f>Cap_Abs!G9/$B9</f>
        <v>4.9121053467159233E-3</v>
      </c>
      <c r="H9">
        <f>Cap_Abs!H9/$B9</f>
        <v>2.4532489602605211E-5</v>
      </c>
      <c r="I9">
        <f>Cap_Abs!I9/$B9</f>
        <v>1.822413513336387E-5</v>
      </c>
      <c r="J9">
        <f>Cap_Abs!J9/$B9</f>
        <v>3.6097806129547667E-5</v>
      </c>
      <c r="K9">
        <f>Cap_Abs!K9/$B9</f>
        <v>4.0058050879682508E-4</v>
      </c>
      <c r="L9">
        <f>Cap_Abs!L9/$B9</f>
        <v>8.4111392923217866E-6</v>
      </c>
      <c r="M9">
        <f>Cap_Abs!M9/$B9</f>
        <v>1.5946118241693386E-3</v>
      </c>
      <c r="N9">
        <f>Cap_Abs!N9/$B9</f>
        <v>1.5069957898743201E-5</v>
      </c>
      <c r="O9">
        <f>Cap_Abs!O9/$B9</f>
        <v>1.1565316526942456E-5</v>
      </c>
      <c r="P9">
        <f>Cap_Abs!P9/$B9</f>
        <v>8.9203636836444351E-3</v>
      </c>
      <c r="Q9">
        <f>Cap_Abs!Q9/$B9</f>
        <v>5.8527510909072431E-5</v>
      </c>
      <c r="R9">
        <f>Cap_Abs!R9/$B9</f>
        <v>2.2429704779524764E-5</v>
      </c>
      <c r="S9">
        <f>Cap_Abs!S9/$B9</f>
        <v>4.3107088873149155E-5</v>
      </c>
      <c r="T9">
        <f>Cap_Abs!T9/$B9</f>
        <v>3.5747341992367593E-5</v>
      </c>
      <c r="U9">
        <f>Cap_Abs!U9/$B9</f>
        <v>3.9952911638528488E-5</v>
      </c>
      <c r="V9">
        <f>Cap_Abs!V9/$B9</f>
        <v>1.0689506648129451E-2</v>
      </c>
      <c r="W9">
        <f>Cap_Abs!W9/$B9</f>
        <v>1.2868002238764908</v>
      </c>
      <c r="X9">
        <f>Cap_Abs!X9/$B9</f>
        <v>4.0303375775708561E-5</v>
      </c>
      <c r="Y9">
        <f>Cap_Abs!Y9/$B9</f>
        <v>6.4478391958390094E-3</v>
      </c>
      <c r="Z9">
        <f>Cap_Abs!Z9/$B9</f>
        <v>3.47359024924659E-2</v>
      </c>
      <c r="AA9">
        <f>Cap_Abs!AA9/$B9</f>
        <v>6.2382616418053252E-5</v>
      </c>
      <c r="AB9">
        <f>Cap_Abs!AB9/$B9</f>
        <v>8.3410464648857709E-5</v>
      </c>
    </row>
    <row r="10" spans="1:28" x14ac:dyDescent="0.35">
      <c r="A10" t="s">
        <v>35</v>
      </c>
      <c r="B10">
        <v>1156431</v>
      </c>
      <c r="C10" s="11">
        <f>Cap_Abs!C10/$B10</f>
        <v>7.7825654967741271E-6</v>
      </c>
      <c r="D10">
        <f>Cap_Abs!D10/$B10</f>
        <v>3.4589179985662787E-6</v>
      </c>
      <c r="E10">
        <f>Cap_Abs!E10/$B10</f>
        <v>6.9178359971325569E-4</v>
      </c>
      <c r="F10">
        <f>Cap_Abs!F10/$B10</f>
        <v>9.4255515460931085E-5</v>
      </c>
      <c r="G10">
        <f>Cap_Abs!G10/$B10</f>
        <v>3.3966574745920857E-3</v>
      </c>
      <c r="H10">
        <f>Cap_Abs!H10/$B10</f>
        <v>1.0117335145806365E-4</v>
      </c>
      <c r="I10">
        <f>Cap_Abs!I10/$B10</f>
        <v>1.7294589992831392E-5</v>
      </c>
      <c r="J10">
        <f>Cap_Abs!J10/$B10</f>
        <v>3.3724450486021212E-5</v>
      </c>
      <c r="K10">
        <f>Cap_Abs!K10/$B10</f>
        <v>1.9283467842007003E-4</v>
      </c>
      <c r="L10">
        <f>Cap_Abs!L10/$B10</f>
        <v>6.9178359971325574E-6</v>
      </c>
      <c r="M10">
        <f>Cap_Abs!M10/$B10</f>
        <v>1.571213500848732E-3</v>
      </c>
      <c r="N10">
        <f>Cap_Abs!N10/$B10</f>
        <v>1.2970942494623544E-5</v>
      </c>
      <c r="O10">
        <f>Cap_Abs!O10/$B10</f>
        <v>7.7825654967741271E-6</v>
      </c>
      <c r="P10">
        <f>Cap_Abs!P10/$B10</f>
        <v>6.5442728532873985E-3</v>
      </c>
      <c r="Q10">
        <f>Cap_Abs!Q10/$B10</f>
        <v>3.804809798422906E-5</v>
      </c>
      <c r="R10">
        <f>Cap_Abs!R10/$B10</f>
        <v>2.5941884989247089E-6</v>
      </c>
      <c r="S10">
        <f>Cap_Abs!S10/$B10</f>
        <v>4.6695392980644763E-5</v>
      </c>
      <c r="T10">
        <f>Cap_Abs!T10/$B10</f>
        <v>2.2482966990680809E-5</v>
      </c>
      <c r="U10">
        <f>Cap_Abs!U10/$B10</f>
        <v>7.0907818970608713E-5</v>
      </c>
      <c r="V10">
        <f>Cap_Abs!V10/$B10</f>
        <v>1.6774887563546809E-2</v>
      </c>
      <c r="W10">
        <f>Cap_Abs!W10/$B10</f>
        <v>1.7568026107913053</v>
      </c>
      <c r="X10">
        <f>Cap_Abs!X10/$B10</f>
        <v>2.3347696490322381E-5</v>
      </c>
      <c r="Y10">
        <f>Cap_Abs!Y10/$B10</f>
        <v>3.2219821156644884E-3</v>
      </c>
      <c r="Z10">
        <f>Cap_Abs!Z10/$B10</f>
        <v>1.7855799438098771E-2</v>
      </c>
      <c r="AA10">
        <f>Cap_Abs!AA10/$B10</f>
        <v>4.323647498207848E-5</v>
      </c>
      <c r="AB10">
        <f>Cap_Abs!AB10/$B10</f>
        <v>7.6960925468099692E-5</v>
      </c>
    </row>
    <row r="11" spans="1:28" x14ac:dyDescent="0.35">
      <c r="A11" t="s">
        <v>36</v>
      </c>
      <c r="B11">
        <v>1342158</v>
      </c>
      <c r="C11" s="11">
        <f>Cap_Abs!C11/$B11</f>
        <v>1.9371787822298119E-5</v>
      </c>
      <c r="D11">
        <f>Cap_Abs!D11/$B11</f>
        <v>4.4704125743764889E-6</v>
      </c>
      <c r="E11">
        <f>Cap_Abs!E11/$B11</f>
        <v>7.4506876239608158E-4</v>
      </c>
      <c r="F11">
        <f>Cap_Abs!F11/$B11</f>
        <v>1.4975882124161239E-4</v>
      </c>
      <c r="G11">
        <f>Cap_Abs!G11/$B11</f>
        <v>4.29532141521341E-3</v>
      </c>
      <c r="H11">
        <f>Cap_Abs!H11/$B11</f>
        <v>8.046742633877681E-5</v>
      </c>
      <c r="I11">
        <f>Cap_Abs!I11/$B11</f>
        <v>3.3528094307823671E-5</v>
      </c>
      <c r="J11">
        <f>Cap_Abs!J11/$B11</f>
        <v>2.458726915907069E-5</v>
      </c>
      <c r="K11">
        <f>Cap_Abs!K11/$B11</f>
        <v>2.8461626723530313E-4</v>
      </c>
      <c r="L11">
        <f>Cap_Abs!L11/$B11</f>
        <v>4.4704125743764889E-6</v>
      </c>
      <c r="M11">
        <f>Cap_Abs!M11/$B11</f>
        <v>7.9796864452620327E-4</v>
      </c>
      <c r="N11">
        <f>Cap_Abs!N11/$B11</f>
        <v>6.7056188615647342E-6</v>
      </c>
      <c r="O11">
        <f>Cap_Abs!O11/$B11</f>
        <v>8.9408251487529777E-6</v>
      </c>
      <c r="P11">
        <f>Cap_Abs!P11/$B11</f>
        <v>8.3395546574993405E-3</v>
      </c>
      <c r="Q11">
        <f>Cap_Abs!Q11/$B11</f>
        <v>4.6939332030953139E-5</v>
      </c>
      <c r="R11">
        <f>Cap_Abs!R11/$B11</f>
        <v>5.9605500991686524E-6</v>
      </c>
      <c r="S11">
        <f>Cap_Abs!S11/$B11</f>
        <v>5.6625225942102194E-5</v>
      </c>
      <c r="T11">
        <f>Cap_Abs!T11/$B11</f>
        <v>2.6822475446258937E-5</v>
      </c>
      <c r="U11">
        <f>Cap_Abs!U11/$B11</f>
        <v>4.7684400793349219E-5</v>
      </c>
      <c r="V11">
        <f>Cap_Abs!V11/$B11</f>
        <v>1.4920001966981533E-2</v>
      </c>
      <c r="W11">
        <f>Cap_Abs!W11/$B11</f>
        <v>1.2025707852577714</v>
      </c>
      <c r="X11">
        <f>Cap_Abs!X11/$B11</f>
        <v>2.7567544208655017E-5</v>
      </c>
      <c r="Y11">
        <f>Cap_Abs!Y11/$B11</f>
        <v>4.5307631441305722E-3</v>
      </c>
      <c r="Z11">
        <f>Cap_Abs!Z11/$B11</f>
        <v>1.5149483145799525E-2</v>
      </c>
      <c r="AA11">
        <f>Cap_Abs!AA11/$B11</f>
        <v>4.1723850694180565E-5</v>
      </c>
      <c r="AB11">
        <f>Cap_Abs!AB11/$B11</f>
        <v>5.9605500991686521E-5</v>
      </c>
    </row>
    <row r="12" spans="1:28" x14ac:dyDescent="0.35">
      <c r="A12" t="s">
        <v>37</v>
      </c>
      <c r="B12">
        <v>383032</v>
      </c>
      <c r="C12" s="11">
        <f>Cap_Abs!C12/$B12</f>
        <v>1.305373963533073E-5</v>
      </c>
      <c r="D12">
        <f>Cap_Abs!D12/$B12</f>
        <v>5.2214958541322916E-6</v>
      </c>
      <c r="E12">
        <f>Cap_Abs!E12/$B12</f>
        <v>5.2214958541322914E-4</v>
      </c>
      <c r="F12">
        <f>Cap_Abs!F12/$B12</f>
        <v>9.9208421228513539E-5</v>
      </c>
      <c r="G12">
        <f>Cap_Abs!G12/$B12</f>
        <v>9.5892771361139537E-3</v>
      </c>
      <c r="H12">
        <f>Cap_Abs!H12/$B12</f>
        <v>1.9058459867582866E-4</v>
      </c>
      <c r="I12">
        <f>Cap_Abs!I12/$B12</f>
        <v>4.960421061425677E-5</v>
      </c>
      <c r="J12">
        <f>Cap_Abs!J12/$B12</f>
        <v>5.7436454395455213E-5</v>
      </c>
      <c r="K12">
        <f>Cap_Abs!K12/$B12</f>
        <v>2.7935002819607762E-4</v>
      </c>
      <c r="L12">
        <f>Cap_Abs!L12/$B12</f>
        <v>7.8322437811984383E-6</v>
      </c>
      <c r="M12">
        <f>Cap_Abs!M12/$B12</f>
        <v>7.4667390714091772E-4</v>
      </c>
      <c r="N12">
        <f>Cap_Abs!N12/$B12</f>
        <v>1.0442991708264583E-5</v>
      </c>
      <c r="O12">
        <f>Cap_Abs!O12/$B12</f>
        <v>1.305373963533073E-5</v>
      </c>
      <c r="P12">
        <f>Cap_Abs!P12/$B12</f>
        <v>9.3282023434073397E-3</v>
      </c>
      <c r="Q12">
        <f>Cap_Abs!Q12/$B12</f>
        <v>4.960421061425677E-5</v>
      </c>
      <c r="R12">
        <f>Cap_Abs!R12/$B12</f>
        <v>5.2214958541322916E-6</v>
      </c>
      <c r="S12">
        <f>Cap_Abs!S12/$B12</f>
        <v>6.2657950249587506E-5</v>
      </c>
      <c r="T12">
        <f>Cap_Abs!T12/$B12</f>
        <v>2.610747927066146E-5</v>
      </c>
      <c r="U12">
        <f>Cap_Abs!U12/$B12</f>
        <v>8.3543933666116666E-5</v>
      </c>
      <c r="V12">
        <f>Cap_Abs!V12/$B12</f>
        <v>4.6941247728649301E-3</v>
      </c>
      <c r="W12">
        <f>Cap_Abs!W12/$B12</f>
        <v>3.774157250569143</v>
      </c>
      <c r="X12">
        <f>Cap_Abs!X12/$B12</f>
        <v>2.8718227197727606E-5</v>
      </c>
      <c r="Y12">
        <f>Cap_Abs!Y12/$B12</f>
        <v>1.5873347396562166E-3</v>
      </c>
      <c r="Z12">
        <f>Cap_Abs!Z12/$B12</f>
        <v>1.3599385952087553E-2</v>
      </c>
      <c r="AA12">
        <f>Cap_Abs!AA12/$B12</f>
        <v>3.3939723051859896E-5</v>
      </c>
      <c r="AB12">
        <f>Cap_Abs!AB12/$B12</f>
        <v>6.7879446103719793E-5</v>
      </c>
    </row>
    <row r="13" spans="1:28" x14ac:dyDescent="0.35">
      <c r="A13" t="s">
        <v>38</v>
      </c>
      <c r="B13">
        <v>3673893</v>
      </c>
      <c r="C13" s="11">
        <f>Cap_Abs!C13/$B13</f>
        <v>3.8651098439720479E-5</v>
      </c>
      <c r="D13">
        <f>Cap_Abs!D13/$B13</f>
        <v>4.3550533453206177E-6</v>
      </c>
      <c r="E13">
        <f>Cap_Abs!E13/$B13</f>
        <v>5.9881983498158496E-4</v>
      </c>
      <c r="F13">
        <f>Cap_Abs!F13/$B13</f>
        <v>1.2166930283489475E-4</v>
      </c>
      <c r="G13">
        <f>Cap_Abs!G13/$B13</f>
        <v>2.4489009342405998E-3</v>
      </c>
      <c r="H13">
        <f>Cap_Abs!H13/$B13</f>
        <v>1.4426114206374547E-5</v>
      </c>
      <c r="I13">
        <f>Cap_Abs!I13/$B13</f>
        <v>1.7692404215365009E-5</v>
      </c>
      <c r="J13">
        <f>Cap_Abs!J13/$B13</f>
        <v>2.2864030062933242E-5</v>
      </c>
      <c r="K13">
        <f>Cap_Abs!K13/$B13</f>
        <v>3.6772981684550965E-4</v>
      </c>
      <c r="L13">
        <f>Cap_Abs!L13/$B13</f>
        <v>4.3550533453206177E-6</v>
      </c>
      <c r="M13">
        <f>Cap_Abs!M13/$B13</f>
        <v>1.0629052070923132E-3</v>
      </c>
      <c r="N13">
        <f>Cap_Abs!N13/$B13</f>
        <v>7.8935341883936203E-6</v>
      </c>
      <c r="O13">
        <f>Cap_Abs!O13/$B13</f>
        <v>7.0769616861460034E-6</v>
      </c>
      <c r="P13">
        <f>Cap_Abs!P13/$B13</f>
        <v>6.7271964643499417E-3</v>
      </c>
      <c r="Q13">
        <f>Cap_Abs!Q13/$B13</f>
        <v>3.8378907605637941E-5</v>
      </c>
      <c r="R13">
        <f>Cap_Abs!R13/$B13</f>
        <v>9.798870026971389E-6</v>
      </c>
      <c r="S13">
        <f>Cap_Abs!S13/$B13</f>
        <v>5.9065410995910879E-5</v>
      </c>
      <c r="T13">
        <f>Cap_Abs!T13/$B13</f>
        <v>2.1775266726603089E-5</v>
      </c>
      <c r="U13">
        <f>Cap_Abs!U13/$B13</f>
        <v>4.6272441794031561E-5</v>
      </c>
      <c r="V13">
        <f>Cap_Abs!V13/$B13</f>
        <v>1.1775792054912868E-2</v>
      </c>
      <c r="W13">
        <f>Cap_Abs!W13/$B13</f>
        <v>1.1872036011936113</v>
      </c>
      <c r="X13">
        <f>Cap_Abs!X13/$B13</f>
        <v>2.5313747569676091E-5</v>
      </c>
      <c r="Y13">
        <f>Cap_Abs!Y13/$B13</f>
        <v>3.497107836292456E-3</v>
      </c>
      <c r="Z13">
        <f>Cap_Abs!Z13/$B13</f>
        <v>1.8684539805595861E-2</v>
      </c>
      <c r="AA13">
        <f>Cap_Abs!AA13/$B13</f>
        <v>3.6745762601142711E-5</v>
      </c>
      <c r="AB13">
        <f>Cap_Abs!AB13/$B13</f>
        <v>5.6343502655085489E-5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5AA8-B75C-488A-887D-5D6908BAFB2D}">
  <dimension ref="A1:T22"/>
  <sheetViews>
    <sheetView zoomScale="85" zoomScaleNormal="85" workbookViewId="0">
      <pane xSplit="1" topLeftCell="B1" activePane="topRight" state="frozen"/>
      <selection pane="topRight"/>
    </sheetView>
  </sheetViews>
  <sheetFormatPr defaultColWidth="10.90625" defaultRowHeight="14.5" x14ac:dyDescent="0.35"/>
  <cols>
    <col min="1" max="1" width="24.36328125" customWidth="1"/>
    <col min="2" max="2" width="22.1796875" customWidth="1"/>
    <col min="3" max="20" width="12.6328125" customWidth="1"/>
  </cols>
  <sheetData>
    <row r="1" spans="1:20" ht="23.5" x14ac:dyDescent="0.55000000000000004">
      <c r="A1" s="1" t="s">
        <v>137</v>
      </c>
    </row>
    <row r="2" spans="1:20" ht="14.5" customHeight="1" thickBot="1" x14ac:dyDescent="0.6">
      <c r="A2" s="1"/>
    </row>
    <row r="3" spans="1:20" ht="16" thickBot="1" x14ac:dyDescent="0.4">
      <c r="A3" s="2" t="s">
        <v>90</v>
      </c>
      <c r="B3" s="24" t="s">
        <v>86</v>
      </c>
      <c r="D3" s="14" t="str">
        <f>IF(B3="Absolute waarden","Deze weergave toont de absolute waarden per provincie.",IF(B3="Rang absolute waarden","Deze weergave toont hoe hoe de provincies zich tot elkaar verhouden. De provincie met waarde 1 heeft in absolute zin de hoogste participatie.",IF(B3="Rang per inwoner","Voor deze weergave is het aantal voorzieningen afgezet tegen het aantal inwoners. De provincie met waarde 1 heeft per inwoner de hoogste participatie.","")))</f>
        <v>Deze weergave toont de absolute waarden per provincie.</v>
      </c>
    </row>
    <row r="4" spans="1:20" ht="30" customHeight="1" x14ac:dyDescent="0.35">
      <c r="A4" s="21" t="s">
        <v>140</v>
      </c>
      <c r="B4" s="21"/>
    </row>
    <row r="6" spans="1:20" s="6" customFormat="1" ht="105" x14ac:dyDescent="0.35">
      <c r="A6" s="50" t="s">
        <v>0</v>
      </c>
      <c r="B6" s="50" t="s">
        <v>1</v>
      </c>
      <c r="C6" s="50" t="s">
        <v>39</v>
      </c>
      <c r="D6" s="50" t="s">
        <v>202</v>
      </c>
      <c r="E6" s="50" t="s">
        <v>203</v>
      </c>
      <c r="F6" s="50" t="s">
        <v>146</v>
      </c>
      <c r="G6" s="50" t="s">
        <v>43</v>
      </c>
      <c r="H6" s="50" t="s">
        <v>152</v>
      </c>
      <c r="I6" s="50" t="s">
        <v>45</v>
      </c>
      <c r="J6" s="50" t="s">
        <v>46</v>
      </c>
      <c r="K6" s="50" t="s">
        <v>47</v>
      </c>
      <c r="L6" s="50" t="s">
        <v>48</v>
      </c>
      <c r="M6" s="50" t="s">
        <v>49</v>
      </c>
      <c r="N6" s="50" t="s">
        <v>204</v>
      </c>
      <c r="O6" s="50" t="s">
        <v>51</v>
      </c>
      <c r="P6" s="50" t="s">
        <v>151</v>
      </c>
      <c r="Q6" s="50" t="s">
        <v>53</v>
      </c>
      <c r="R6" s="50" t="s">
        <v>205</v>
      </c>
      <c r="S6" s="50" t="s">
        <v>206</v>
      </c>
      <c r="T6" s="50" t="s">
        <v>207</v>
      </c>
    </row>
    <row r="7" spans="1:20" x14ac:dyDescent="0.35">
      <c r="A7" s="25" t="s">
        <v>27</v>
      </c>
      <c r="B7" s="30">
        <v>492167</v>
      </c>
      <c r="C7" s="30">
        <f>IF($B$3="Absolute waarden",Par_Abs!C2,IF($B$3="Rang absolute waarden",RANK(Par_Abs!C2,Par_Abs!C$2:'Par_Abs'!C$13),IF($B$3="Rang per inwoner",RANK(Par_Rel!C2,Par_Rel!C$2:'Par_Rel'!C$13),Par_Abs!C2)))</f>
        <v>20510</v>
      </c>
      <c r="D7" s="31">
        <f>IF($B$3="Absolute waarden",Par_Abs!D2,IF($B$3="Rang absolute waarden",RANK(Par_Abs!D2,Par_Abs!D$2:'Par_Abs'!D$13),Par_Rel!D2))</f>
        <v>20.599999999999998</v>
      </c>
      <c r="E7" s="31">
        <f>IF($B$3="Absolute waarden",Par_Abs!E2,IF($B$3="Rang absolute waarden",RANK(Par_Abs!E2,Par_Abs!E$2:'Par_Abs'!E$13),Par_Rel!E2))</f>
        <v>94.699999999999989</v>
      </c>
      <c r="F7" s="31">
        <f>IF($B$3="Absolute waarden",Par_Abs!F2,IF($B$3="Rang absolute waarden",RANK(Par_Abs!F2,Par_Abs!F$2:'Par_Abs'!F$13),Par_Rel!F2))</f>
        <v>1.27</v>
      </c>
      <c r="G7" s="30">
        <f>IF($B$3="Absolute waarden",Par_Abs!G2,IF($B$3="Rang absolute waarden",RANK(Par_Abs!G2,Par_Abs!G$2:'Par_Abs'!G$13),IF($B$3="Rang per inwoner",RANK(Par_Rel!G2,Par_Rel!G$2:'Par_Rel'!G$13),Par_Abs!G2)))</f>
        <v>1232</v>
      </c>
      <c r="H7" s="30">
        <f>IF($B$3="Absolute waarden",Par_Abs!H2,IF($B$3="Rang absolute waarden",RANK(Par_Abs!H2,Par_Abs!H$2:'Par_Abs'!H$13),IF($B$3="Rang per inwoner",RANK(Par_Rel!H2,Par_Rel!H$2:'Par_Rel'!H$13),Par_Abs!H2)))</f>
        <v>633089</v>
      </c>
      <c r="I7" s="30">
        <f>IF($B$3="Absolute waarden",Par_Abs!I2,IF($B$3="Rang absolute waarden",RANK(Par_Abs!I2,Par_Abs!I$2:'Par_Abs'!I$13),IF($B$3="Rang per inwoner",RANK(Par_Rel!I2,Par_Rel!I$2:'Par_Rel'!I$13),Par_Abs!I2)))</f>
        <v>660000</v>
      </c>
      <c r="J7" s="30">
        <f>IF($B$3="Absolute waarden",Par_Abs!J2,IF($B$3="Rang absolute waarden",RANK(Par_Abs!J2,Par_Abs!J$2:'Par_Abs'!J$13),IF($B$3="Rang per inwoner",RANK(Par_Rel!J2,Par_Rel!J$2:'Par_Rel'!J$13),Par_Abs!J2)))</f>
        <v>1455813</v>
      </c>
      <c r="K7" s="30">
        <f>IF($B$3="Absolute waarden",Par_Abs!K2,IF($B$3="Rang absolute waarden",RANK(Par_Abs!K2,Par_Abs!K$2:'Par_Abs'!K$13),IF($B$3="Rang per inwoner",RANK(Par_Rel!K2,Par_Rel!K$2:'Par_Rel'!K$13),Par_Abs!K2)))</f>
        <v>2219291</v>
      </c>
      <c r="L7" s="30">
        <f>IF($B$3="Absolute waarden",Par_Abs!L2,IF($B$3="Rang absolute waarden",RANK(Par_Abs!L2,Par_Abs!L$2:'Par_Abs'!L$13),IF($B$3="Rang per inwoner",RANK(Par_Rel!L2,Par_Rel!L$2:'Par_Rel'!L$13),Par_Abs!L2)))</f>
        <v>124389</v>
      </c>
      <c r="M7" s="30">
        <f>IF($B$3="Absolute waarden",Par_Abs!M2,IF($B$3="Rang absolute waarden",RANK(Par_Abs!M2,Par_Abs!M$2:'Par_Abs'!M$13),IF($B$3="Rang per inwoner",RANK(Par_Rel!M2,Par_Rel!M$2:'Par_Rel'!M$13),Par_Abs!M2)))</f>
        <v>925</v>
      </c>
      <c r="N7" s="35">
        <f>IF($B$3="Absolute waarden",Par_Abs!N2,IF($B$3="Rang absolute waarden",RANK(Par_Abs!N2,Par_Abs!N$2:'Par_Abs'!N$13),Par_Rel!N2))</f>
        <v>75</v>
      </c>
      <c r="O7" s="30">
        <f>IF($B$3="Absolute waarden",Par_Abs!O2,IF($B$3="Rang absolute waarden",RANK(Par_Abs!O2,Par_Abs!O$2:'Par_Abs'!O$13),IF($B$3="Rang per inwoner",RANK(Par_Rel!O2,Par_Rel!O$2:'Par_Rel'!O$13),Par_Abs!O2)))</f>
        <v>1430125</v>
      </c>
      <c r="P7" s="30">
        <f>IF($B$3="Absolute waarden",Par_Abs!P2,IF($B$3="Rang absolute waarden",RANK(Par_Abs!P2,Par_Abs!P$2:'Par_Abs'!P$13),IF($B$3="Rang per inwoner",RANK(Par_Rel!P2,Par_Rel!P$2:'Par_Rel'!P$13),Par_Abs!P2)))</f>
        <v>215388</v>
      </c>
      <c r="Q7" s="30">
        <f>IF($B$3="Absolute waarden",Par_Abs!Q2,IF($B$3="Rang absolute waarden",RANK(Par_Abs!Q2,Par_Abs!Q$2:'Par_Abs'!Q$13),IF($B$3="Rang per inwoner",RANK(Par_Rel!Q2,Par_Rel!Q$2:'Par_Rel'!Q$13),Par_Abs!Q2)))</f>
        <v>215388</v>
      </c>
      <c r="R7" s="35">
        <f>IF($B$3="Absolute waarden",Par_Abs!R2,IF($B$3="Rang absolute waarden",RANK(Par_Abs!R2,Par_Abs!R$2:'Par_Abs'!R$13),Par_Rel!R2))</f>
        <v>8.7999999999999989</v>
      </c>
      <c r="S7" s="35">
        <f>IF($B$3="Absolute waarden",Par_Abs!S2,IF($B$3="Rang absolute waarden",RANK(Par_Abs!S2,Par_Abs!S$2:'Par_Abs'!S$13),Par_Rel!S2))</f>
        <v>7.3999999999999995</v>
      </c>
      <c r="T7" s="35">
        <f>IF($B$3="Absolute waarden",Par_Abs!T2,IF($B$3="Rang absolute waarden",RANK(Par_Abs!T2,Par_Abs!T$2:'Par_Abs'!T$13),Par_Rel!T2))</f>
        <v>7.3999999999999995</v>
      </c>
    </row>
    <row r="8" spans="1:20" x14ac:dyDescent="0.35">
      <c r="A8" s="4" t="s">
        <v>28</v>
      </c>
      <c r="B8" s="32">
        <v>416546</v>
      </c>
      <c r="C8" s="33">
        <f>IF($B$3="Absolute waarden",Par_Abs!C3,IF($B$3="Rang absolute waarden",RANK(Par_Abs!C3,Par_Abs!C$2:'Par_Abs'!C$13),IF($B$3="Rang per inwoner",RANK(Par_Rel!C3,Par_Rel!C$2:'Par_Rel'!C$13),Par_Abs!C3)))</f>
        <v>0</v>
      </c>
      <c r="D8" s="34">
        <f>IF($B$3="Absolute waarden",Par_Abs!D3,IF($B$3="Rang absolute waarden",RANK(Par_Abs!D3,Par_Abs!D$2:'Par_Abs'!D$13),Par_Rel!D3))</f>
        <v>18.099999999999998</v>
      </c>
      <c r="E8" s="34">
        <f>IF($B$3="Absolute waarden",Par_Abs!E3,IF($B$3="Rang absolute waarden",RANK(Par_Abs!E3,Par_Abs!E$2:'Par_Abs'!E$13),Par_Rel!E3))</f>
        <v>78.900000000000006</v>
      </c>
      <c r="F8" s="34">
        <f>IF($B$3="Absolute waarden",Par_Abs!F3,IF($B$3="Rang absolute waarden",RANK(Par_Abs!F3,Par_Abs!F$2:'Par_Abs'!F$13),Par_Rel!F3))</f>
        <v>1.72</v>
      </c>
      <c r="G8" s="32">
        <f>IF($B$3="Absolute waarden",Par_Abs!G3,IF($B$3="Rang absolute waarden",RANK(Par_Abs!G3,Par_Abs!G$2:'Par_Abs'!G$13),IF($B$3="Rang per inwoner",RANK(Par_Rel!G3,Par_Rel!G$2:'Par_Rel'!G$13),Par_Abs!G3)))</f>
        <v>545</v>
      </c>
      <c r="H8" s="32">
        <f>IF($B$3="Absolute waarden",Par_Abs!H3,IF($B$3="Rang absolute waarden",RANK(Par_Abs!H3,Par_Abs!H$2:'Par_Abs'!H$13),IF($B$3="Rang per inwoner",RANK(Par_Rel!H3,Par_Rel!H$2:'Par_Rel'!H$13),Par_Abs!H3)))</f>
        <v>300387</v>
      </c>
      <c r="I8" s="32">
        <f>IF($B$3="Absolute waarden",Par_Abs!I3,IF($B$3="Rang absolute waarden",RANK(Par_Abs!I3,Par_Abs!I$2:'Par_Abs'!I$13),IF($B$3="Rang per inwoner",RANK(Par_Rel!I3,Par_Rel!I$2:'Par_Rel'!I$13),Par_Abs!I3)))</f>
        <v>568000</v>
      </c>
      <c r="J8" s="32">
        <f>IF($B$3="Absolute waarden",Par_Abs!J3,IF($B$3="Rang absolute waarden",RANK(Par_Abs!J3,Par_Abs!J$2:'Par_Abs'!J$13),IF($B$3="Rang per inwoner",RANK(Par_Rel!J3,Par_Rel!J$2:'Par_Rel'!J$13),Par_Abs!J3)))</f>
        <v>2010658</v>
      </c>
      <c r="K8" s="32">
        <f>IF($B$3="Absolute waarden",Par_Abs!K3,IF($B$3="Rang absolute waarden",RANK(Par_Abs!K3,Par_Abs!K$2:'Par_Abs'!K$13),IF($B$3="Rang per inwoner",RANK(Par_Rel!K3,Par_Rel!K$2:'Par_Rel'!K$13),Par_Abs!K3)))</f>
        <v>1769637</v>
      </c>
      <c r="L8" s="32">
        <f>IF($B$3="Absolute waarden",Par_Abs!L3,IF($B$3="Rang absolute waarden",RANK(Par_Abs!L3,Par_Abs!L$2:'Par_Abs'!L$13),IF($B$3="Rang per inwoner",RANK(Par_Rel!L3,Par_Rel!L$2:'Par_Rel'!L$13),Par_Abs!L3)))</f>
        <v>121387</v>
      </c>
      <c r="M8" s="32">
        <f>IF($B$3="Absolute waarden",Par_Abs!M3,IF($B$3="Rang absolute waarden",RANK(Par_Abs!M3,Par_Abs!M$2:'Par_Abs'!M$13),IF($B$3="Rang per inwoner",RANK(Par_Rel!M3,Par_Rel!M$2:'Par_Rel'!M$13),Par_Abs!M3)))</f>
        <v>224</v>
      </c>
      <c r="N8" s="36">
        <f>IF($B$3="Absolute waarden",Par_Abs!N3,IF($B$3="Rang absolute waarden",RANK(Par_Abs!N3,Par_Abs!N$2:'Par_Abs'!N$13),Par_Rel!N3))</f>
        <v>71.7</v>
      </c>
      <c r="O8" s="32">
        <f>IF($B$3="Absolute waarden",Par_Abs!O3,IF($B$3="Rang absolute waarden",RANK(Par_Abs!O3,Par_Abs!O$2:'Par_Abs'!O$13),IF($B$3="Rang per inwoner",RANK(Par_Rel!O3,Par_Rel!O$2:'Par_Rel'!O$13),Par_Abs!O3)))</f>
        <v>805620</v>
      </c>
      <c r="P8" s="32">
        <f>IF($B$3="Absolute waarden",Par_Abs!P3,IF($B$3="Rang absolute waarden",RANK(Par_Abs!P3,Par_Abs!P$2:'Par_Abs'!P$13),IF($B$3="Rang per inwoner",RANK(Par_Rel!P3,Par_Rel!P$2:'Par_Rel'!P$13),Par_Abs!P3)))</f>
        <v>142103</v>
      </c>
      <c r="Q8" s="32">
        <f>IF($B$3="Absolute waarden",Par_Abs!Q3,IF($B$3="Rang absolute waarden",RANK(Par_Abs!Q3,Par_Abs!Q$2:'Par_Abs'!Q$13),IF($B$3="Rang per inwoner",RANK(Par_Rel!Q3,Par_Rel!Q$2:'Par_Rel'!Q$13),Par_Abs!Q3)))</f>
        <v>142103</v>
      </c>
      <c r="R8" s="36">
        <f>IF($B$3="Absolute waarden",Par_Abs!R3,IF($B$3="Rang absolute waarden",RANK(Par_Abs!R3,Par_Abs!R$2:'Par_Abs'!R$13),Par_Rel!R3))</f>
        <v>5.5</v>
      </c>
      <c r="S8" s="36">
        <f>IF($B$3="Absolute waarden",Par_Abs!S3,IF($B$3="Rang absolute waarden",RANK(Par_Abs!S3,Par_Abs!S$2:'Par_Abs'!S$13),Par_Rel!S3))</f>
        <v>5.5</v>
      </c>
      <c r="T8" s="36">
        <f>IF($B$3="Absolute waarden",Par_Abs!T3,IF($B$3="Rang absolute waarden",RANK(Par_Abs!T3,Par_Abs!T$2:'Par_Abs'!T$13),Par_Rel!T3))</f>
        <v>3.9</v>
      </c>
    </row>
    <row r="9" spans="1:20" x14ac:dyDescent="0.35">
      <c r="A9" s="25" t="s">
        <v>29</v>
      </c>
      <c r="B9" s="30">
        <v>647672</v>
      </c>
      <c r="C9" s="30">
        <f>IF($B$3="Absolute waarden",Par_Abs!C4,IF($B$3="Rang absolute waarden",RANK(Par_Abs!C4,Par_Abs!C$2:'Par_Abs'!C$13),IF($B$3="Rang per inwoner",RANK(Par_Rel!C4,Par_Rel!C$2:'Par_Rel'!C$13),Par_Abs!C4)))</f>
        <v>167021</v>
      </c>
      <c r="D9" s="31">
        <f>IF($B$3="Absolute waarden",Par_Abs!D4,IF($B$3="Rang absolute waarden",RANK(Par_Abs!D4,Par_Abs!D$2:'Par_Abs'!D$13),Par_Rel!D4))</f>
        <v>15.7</v>
      </c>
      <c r="E9" s="31">
        <f>IF($B$3="Absolute waarden",Par_Abs!E4,IF($B$3="Rang absolute waarden",RANK(Par_Abs!E4,Par_Abs!E$2:'Par_Abs'!E$13),Par_Rel!E4))</f>
        <v>62.2</v>
      </c>
      <c r="F9" s="31">
        <f>IF($B$3="Absolute waarden",Par_Abs!F4,IF($B$3="Rang absolute waarden",RANK(Par_Abs!F4,Par_Abs!F$2:'Par_Abs'!F$13),Par_Rel!F4))</f>
        <v>1.45</v>
      </c>
      <c r="G9" s="30">
        <f>IF($B$3="Absolute waarden",Par_Abs!G4,IF($B$3="Rang absolute waarden",RANK(Par_Abs!G4,Par_Abs!G$2:'Par_Abs'!G$13),IF($B$3="Rang per inwoner",RANK(Par_Rel!G4,Par_Rel!G$2:'Par_Rel'!G$13),Par_Abs!G4)))</f>
        <v>1949</v>
      </c>
      <c r="H9" s="30">
        <f>IF($B$3="Absolute waarden",Par_Abs!H4,IF($B$3="Rang absolute waarden",RANK(Par_Abs!H4,Par_Abs!H$2:'Par_Abs'!H$13),IF($B$3="Rang per inwoner",RANK(Par_Rel!H4,Par_Rel!H$2:'Par_Rel'!H$13),Par_Abs!H4)))</f>
        <v>547359</v>
      </c>
      <c r="I9" s="30">
        <f>IF($B$3="Absolute waarden",Par_Abs!I4,IF($B$3="Rang absolute waarden",RANK(Par_Abs!I4,Par_Abs!I$2:'Par_Abs'!I$13),IF($B$3="Rang per inwoner",RANK(Par_Rel!I4,Par_Rel!I$2:'Par_Rel'!I$13),Par_Abs!I4)))</f>
        <v>754000</v>
      </c>
      <c r="J9" s="30">
        <f>IF($B$3="Absolute waarden",Par_Abs!J4,IF($B$3="Rang absolute waarden",RANK(Par_Abs!J4,Par_Abs!J$2:'Par_Abs'!J$13),IF($B$3="Rang per inwoner",RANK(Par_Rel!J4,Par_Rel!J$2:'Par_Rel'!J$13),Par_Abs!J4)))</f>
        <v>2116934</v>
      </c>
      <c r="K9" s="30">
        <f>IF($B$3="Absolute waarden",Par_Abs!K4,IF($B$3="Rang absolute waarden",RANK(Par_Abs!K4,Par_Abs!K$2:'Par_Abs'!K$13),IF($B$3="Rang per inwoner",RANK(Par_Rel!K4,Par_Rel!K$2:'Par_Rel'!K$13),Par_Abs!K4)))</f>
        <v>3092370</v>
      </c>
      <c r="L9" s="30">
        <f>IF($B$3="Absolute waarden",Par_Abs!L4,IF($B$3="Rang absolute waarden",RANK(Par_Abs!L4,Par_Abs!L$2:'Par_Abs'!L$13),IF($B$3="Rang per inwoner",RANK(Par_Rel!L4,Par_Rel!L$2:'Par_Rel'!L$13),Par_Abs!L4)))</f>
        <v>135950</v>
      </c>
      <c r="M9" s="30">
        <f>IF($B$3="Absolute waarden",Par_Abs!M4,IF($B$3="Rang absolute waarden",RANK(Par_Abs!M4,Par_Abs!M$2:'Par_Abs'!M$13),IF($B$3="Rang per inwoner",RANK(Par_Rel!M4,Par_Rel!M$2:'Par_Rel'!M$13),Par_Abs!M4)))</f>
        <v>596</v>
      </c>
      <c r="N9" s="35">
        <f>IF($B$3="Absolute waarden",Par_Abs!N4,IF($B$3="Rang absolute waarden",RANK(Par_Abs!N4,Par_Abs!N$2:'Par_Abs'!N$13),Par_Rel!N4))</f>
        <v>69.599999999999994</v>
      </c>
      <c r="O9" s="30">
        <f>IF($B$3="Absolute waarden",Par_Abs!O4,IF($B$3="Rang absolute waarden",RANK(Par_Abs!O4,Par_Abs!O$2:'Par_Abs'!O$13),IF($B$3="Rang per inwoner",RANK(Par_Rel!O4,Par_Rel!O$2:'Par_Rel'!O$13),Par_Abs!O4)))</f>
        <v>1133123</v>
      </c>
      <c r="P9" s="30">
        <f>IF($B$3="Absolute waarden",Par_Abs!P4,IF($B$3="Rang absolute waarden",RANK(Par_Abs!P4,Par_Abs!P$2:'Par_Abs'!P$13),IF($B$3="Rang per inwoner",RANK(Par_Rel!P4,Par_Rel!P$2:'Par_Rel'!P$13),Par_Abs!P4)))</f>
        <v>448218</v>
      </c>
      <c r="Q9" s="30">
        <f>IF($B$3="Absolute waarden",Par_Abs!Q4,IF($B$3="Rang absolute waarden",RANK(Par_Abs!Q4,Par_Abs!Q$2:'Par_Abs'!Q$13),IF($B$3="Rang per inwoner",RANK(Par_Rel!Q4,Par_Rel!Q$2:'Par_Rel'!Q$13),Par_Abs!Q4)))</f>
        <v>448218</v>
      </c>
      <c r="R9" s="35">
        <f>IF($B$3="Absolute waarden",Par_Abs!R4,IF($B$3="Rang absolute waarden",RANK(Par_Abs!R4,Par_Abs!R$2:'Par_Abs'!R$13),Par_Rel!R4))</f>
        <v>9.1999999999999993</v>
      </c>
      <c r="S9" s="35">
        <f>IF($B$3="Absolute waarden",Par_Abs!S4,IF($B$3="Rang absolute waarden",RANK(Par_Abs!S4,Par_Abs!S$2:'Par_Abs'!S$13),Par_Rel!S4))</f>
        <v>6.9</v>
      </c>
      <c r="T9" s="35">
        <f>IF($B$3="Absolute waarden",Par_Abs!T4,IF($B$3="Rang absolute waarden",RANK(Par_Abs!T4,Par_Abs!T$2:'Par_Abs'!T$13),Par_Rel!T4))</f>
        <v>10.100000000000001</v>
      </c>
    </row>
    <row r="10" spans="1:20" x14ac:dyDescent="0.35">
      <c r="A10" s="4" t="s">
        <v>30</v>
      </c>
      <c r="B10" s="32">
        <v>2071972</v>
      </c>
      <c r="C10" s="32">
        <f>IF($B$3="Absolute waarden",Par_Abs!C5,IF($B$3="Rang absolute waarden",RANK(Par_Abs!C5,Par_Abs!C$2:'Par_Abs'!C$13),IF($B$3="Rang per inwoner",RANK(Par_Rel!C5,Par_Rel!C$2:'Par_Rel'!C$13),Par_Abs!C5)))</f>
        <v>962429</v>
      </c>
      <c r="D10" s="34">
        <f>IF($B$3="Absolute waarden",Par_Abs!D5,IF($B$3="Rang absolute waarden",RANK(Par_Abs!D5,Par_Abs!D$2:'Par_Abs'!D$13),Par_Rel!D5))</f>
        <v>16</v>
      </c>
      <c r="E10" s="34">
        <f>IF($B$3="Absolute waarden",Par_Abs!E5,IF($B$3="Rang absolute waarden",RANK(Par_Abs!E5,Par_Abs!E$2:'Par_Abs'!E$13),Par_Rel!E5))</f>
        <v>76.5</v>
      </c>
      <c r="F10" s="34">
        <f>IF($B$3="Absolute waarden",Par_Abs!F5,IF($B$3="Rang absolute waarden",RANK(Par_Abs!F5,Par_Abs!F$2:'Par_Abs'!F$13),Par_Rel!F5))</f>
        <v>1.23</v>
      </c>
      <c r="G10" s="32">
        <f>IF($B$3="Absolute waarden",Par_Abs!G5,IF($B$3="Rang absolute waarden",RANK(Par_Abs!G5,Par_Abs!G$2:'Par_Abs'!G$13),IF($B$3="Rang per inwoner",RANK(Par_Rel!G5,Par_Rel!G$2:'Par_Rel'!G$13),Par_Abs!G5)))</f>
        <v>4699</v>
      </c>
      <c r="H10" s="32">
        <f>IF($B$3="Absolute waarden",Par_Abs!H5,IF($B$3="Rang absolute waarden",RANK(Par_Abs!H5,Par_Abs!H$2:'Par_Abs'!H$13),IF($B$3="Rang per inwoner",RANK(Par_Rel!H5,Par_Rel!H$2:'Par_Rel'!H$13),Par_Abs!H5)))</f>
        <v>2066404</v>
      </c>
      <c r="I10" s="32">
        <f>IF($B$3="Absolute waarden",Par_Abs!I5,IF($B$3="Rang absolute waarden",RANK(Par_Abs!I5,Par_Abs!I$2:'Par_Abs'!I$13),IF($B$3="Rang per inwoner",RANK(Par_Rel!I5,Par_Rel!I$2:'Par_Rel'!I$13),Par_Abs!I5)))</f>
        <v>3737000</v>
      </c>
      <c r="J10" s="32">
        <f>IF($B$3="Absolute waarden",Par_Abs!J5,IF($B$3="Rang absolute waarden",RANK(Par_Abs!J5,Par_Abs!J$2:'Par_Abs'!J$13),IF($B$3="Rang per inwoner",RANK(Par_Rel!J5,Par_Rel!J$2:'Par_Rel'!J$13),Par_Abs!J5)))</f>
        <v>8468228</v>
      </c>
      <c r="K10" s="32">
        <f>IF($B$3="Absolute waarden",Par_Abs!K5,IF($B$3="Rang absolute waarden",RANK(Par_Abs!K5,Par_Abs!K$2:'Par_Abs'!K$13),IF($B$3="Rang per inwoner",RANK(Par_Rel!K5,Par_Rel!K$2:'Par_Rel'!K$13),Par_Abs!K5)))</f>
        <v>9130830</v>
      </c>
      <c r="L10" s="32">
        <f>IF($B$3="Absolute waarden",Par_Abs!L5,IF($B$3="Rang absolute waarden",RANK(Par_Abs!L5,Par_Abs!L$2:'Par_Abs'!L$13),IF($B$3="Rang per inwoner",RANK(Par_Rel!L5,Par_Rel!L$2:'Par_Rel'!L$13),Par_Abs!L5)))</f>
        <v>486815</v>
      </c>
      <c r="M10" s="32">
        <f>IF($B$3="Absolute waarden",Par_Abs!M5,IF($B$3="Rang absolute waarden",RANK(Par_Abs!M5,Par_Abs!M$2:'Par_Abs'!M$13),IF($B$3="Rang per inwoner",RANK(Par_Rel!M5,Par_Rel!M$2:'Par_Rel'!M$13),Par_Abs!M5)))</f>
        <v>3518</v>
      </c>
      <c r="N10" s="36">
        <f>IF($B$3="Absolute waarden",Par_Abs!N5,IF($B$3="Rang absolute waarden",RANK(Par_Abs!N5,Par_Abs!N$2:'Par_Abs'!N$13),Par_Rel!N5))</f>
        <v>67.600000000000009</v>
      </c>
      <c r="O10" s="32">
        <f>IF($B$3="Absolute waarden",Par_Abs!O5,IF($B$3="Rang absolute waarden",RANK(Par_Abs!O5,Par_Abs!O$2:'Par_Abs'!O$13),IF($B$3="Rang per inwoner",RANK(Par_Rel!O5,Par_Rel!O$2:'Par_Rel'!O$13),Par_Abs!O5)))</f>
        <v>4655780</v>
      </c>
      <c r="P10" s="32">
        <f>IF($B$3="Absolute waarden",Par_Abs!P5,IF($B$3="Rang absolute waarden",RANK(Par_Abs!P5,Par_Abs!P$2:'Par_Abs'!P$13),IF($B$3="Rang per inwoner",RANK(Par_Rel!P5,Par_Rel!P$2:'Par_Rel'!P$13),Par_Abs!P5)))</f>
        <v>1286149</v>
      </c>
      <c r="Q10" s="32">
        <f>IF($B$3="Absolute waarden",Par_Abs!Q5,IF($B$3="Rang absolute waarden",RANK(Par_Abs!Q5,Par_Abs!Q$2:'Par_Abs'!Q$13),IF($B$3="Rang per inwoner",RANK(Par_Rel!Q5,Par_Rel!Q$2:'Par_Rel'!Q$13),Par_Abs!Q5)))</f>
        <v>1286149</v>
      </c>
      <c r="R10" s="36">
        <f>IF($B$3="Absolute waarden",Par_Abs!R5,IF($B$3="Rang absolute waarden",RANK(Par_Abs!R5,Par_Abs!R$2:'Par_Abs'!R$13),Par_Rel!R5))</f>
        <v>11.4</v>
      </c>
      <c r="S10" s="36">
        <f>IF($B$3="Absolute waarden",Par_Abs!S5,IF($B$3="Rang absolute waarden",RANK(Par_Abs!S5,Par_Abs!S$2:'Par_Abs'!S$13),Par_Rel!S5))</f>
        <v>8.1</v>
      </c>
      <c r="T10" s="36">
        <f>IF($B$3="Absolute waarden",Par_Abs!T5,IF($B$3="Rang absolute waarden",RANK(Par_Abs!T5,Par_Abs!T$2:'Par_Abs'!T$13),Par_Rel!T5))</f>
        <v>8.1</v>
      </c>
    </row>
    <row r="11" spans="1:20" x14ac:dyDescent="0.35">
      <c r="A11" s="25" t="s">
        <v>31</v>
      </c>
      <c r="B11" s="30">
        <v>583990</v>
      </c>
      <c r="C11" s="30">
        <f>IF($B$3="Absolute waarden",Par_Abs!C6,IF($B$3="Rang absolute waarden",RANK(Par_Abs!C6,Par_Abs!C$2:'Par_Abs'!C$13),IF($B$3="Rang per inwoner",RANK(Par_Rel!C6,Par_Rel!C$2:'Par_Rel'!C$13),Par_Abs!C6)))</f>
        <v>330843</v>
      </c>
      <c r="D11" s="31">
        <f>IF($B$3="Absolute waarden",Par_Abs!D6,IF($B$3="Rang absolute waarden",RANK(Par_Abs!D6,Par_Abs!D$2:'Par_Abs'!D$13),Par_Rel!D6))</f>
        <v>15.2</v>
      </c>
      <c r="E11" s="31">
        <f>IF($B$3="Absolute waarden",Par_Abs!E6,IF($B$3="Rang absolute waarden",RANK(Par_Abs!E6,Par_Abs!E$2:'Par_Abs'!E$13),Par_Rel!E6))</f>
        <v>89.9</v>
      </c>
      <c r="F11" s="31">
        <f>IF($B$3="Absolute waarden",Par_Abs!F6,IF($B$3="Rang absolute waarden",RANK(Par_Abs!F6,Par_Abs!F$2:'Par_Abs'!F$13),Par_Rel!F6))</f>
        <v>1.25</v>
      </c>
      <c r="G11" s="30">
        <f>IF($B$3="Absolute waarden",Par_Abs!G6,IF($B$3="Rang absolute waarden",RANK(Par_Abs!G6,Par_Abs!G$2:'Par_Abs'!G$13),IF($B$3="Rang per inwoner",RANK(Par_Rel!G6,Par_Rel!G$2:'Par_Rel'!G$13),Par_Abs!G6)))</f>
        <v>1216</v>
      </c>
      <c r="H11" s="30">
        <f>IF($B$3="Absolute waarden",Par_Abs!H6,IF($B$3="Rang absolute waarden",RANK(Par_Abs!H6,Par_Abs!H$2:'Par_Abs'!H$13),IF($B$3="Rang per inwoner",RANK(Par_Rel!H6,Par_Rel!H$2:'Par_Rel'!H$13),Par_Abs!H6)))</f>
        <v>328355</v>
      </c>
      <c r="I11" s="30">
        <f>IF($B$3="Absolute waarden",Par_Abs!I6,IF($B$3="Rang absolute waarden",RANK(Par_Abs!I6,Par_Abs!I$2:'Par_Abs'!I$13),IF($B$3="Rang per inwoner",RANK(Par_Rel!I6,Par_Rel!I$2:'Par_Rel'!I$13),Par_Abs!I6)))</f>
        <v>1155000</v>
      </c>
      <c r="J11" s="30">
        <f>IF($B$3="Absolute waarden",Par_Abs!J6,IF($B$3="Rang absolute waarden",RANK(Par_Abs!J6,Par_Abs!J$2:'Par_Abs'!J$13),IF($B$3="Rang per inwoner",RANK(Par_Rel!J6,Par_Rel!J$2:'Par_Rel'!J$13),Par_Abs!J6)))</f>
        <v>3101333</v>
      </c>
      <c r="K11" s="30">
        <f>IF($B$3="Absolute waarden",Par_Abs!K6,IF($B$3="Rang absolute waarden",RANK(Par_Abs!K6,Par_Abs!K$2:'Par_Abs'!K$13),IF($B$3="Rang per inwoner",RANK(Par_Rel!K6,Par_Rel!K$2:'Par_Rel'!K$13),Par_Abs!K6)))</f>
        <v>2731273</v>
      </c>
      <c r="L11" s="30">
        <f>IF($B$3="Absolute waarden",Par_Abs!L6,IF($B$3="Rang absolute waarden",RANK(Par_Abs!L6,Par_Abs!L$2:'Par_Abs'!L$13),IF($B$3="Rang per inwoner",RANK(Par_Rel!L6,Par_Rel!L$2:'Par_Rel'!L$13),Par_Abs!L6)))</f>
        <v>131746</v>
      </c>
      <c r="M11" s="30">
        <f>IF($B$3="Absolute waarden",Par_Abs!M6,IF($B$3="Rang absolute waarden",RANK(Par_Abs!M6,Par_Abs!M$2:'Par_Abs'!M$13),IF($B$3="Rang per inwoner",RANK(Par_Rel!M6,Par_Rel!M$2:'Par_Rel'!M$13),Par_Abs!M6)))</f>
        <v>961</v>
      </c>
      <c r="N11" s="35">
        <f>IF($B$3="Absolute waarden",Par_Abs!N6,IF($B$3="Rang absolute waarden",RANK(Par_Abs!N6,Par_Abs!N$2:'Par_Abs'!N$13),Par_Rel!N6))</f>
        <v>57.3</v>
      </c>
      <c r="O11" s="30">
        <f>IF($B$3="Absolute waarden",Par_Abs!O6,IF($B$3="Rang absolute waarden",RANK(Par_Abs!O6,Par_Abs!O$2:'Par_Abs'!O$13),IF($B$3="Rang per inwoner",RANK(Par_Rel!O6,Par_Rel!O$2:'Par_Rel'!O$13),Par_Abs!O6)))</f>
        <v>576215</v>
      </c>
      <c r="P11" s="30">
        <f>IF($B$3="Absolute waarden",Par_Abs!P6,IF($B$3="Rang absolute waarden",RANK(Par_Abs!P6,Par_Abs!P$2:'Par_Abs'!P$13),IF($B$3="Rang per inwoner",RANK(Par_Rel!P6,Par_Rel!P$2:'Par_Rel'!P$13),Par_Abs!P6)))</f>
        <v>898523</v>
      </c>
      <c r="Q11" s="30">
        <f>IF($B$3="Absolute waarden",Par_Abs!Q6,IF($B$3="Rang absolute waarden",RANK(Par_Abs!Q6,Par_Abs!Q$2:'Par_Abs'!Q$13),IF($B$3="Rang per inwoner",RANK(Par_Rel!Q6,Par_Rel!Q$2:'Par_Rel'!Q$13),Par_Abs!Q6)))</f>
        <v>898523</v>
      </c>
      <c r="R11" s="35">
        <f>IF($B$3="Absolute waarden",Par_Abs!R6,IF($B$3="Rang absolute waarden",RANK(Par_Abs!R6,Par_Abs!R$2:'Par_Abs'!R$13),Par_Rel!R6))</f>
        <v>8.5</v>
      </c>
      <c r="S11" s="35">
        <f>IF($B$3="Absolute waarden",Par_Abs!S6,IF($B$3="Rang absolute waarden",RANK(Par_Abs!S6,Par_Abs!S$2:'Par_Abs'!S$13),Par_Rel!S6))</f>
        <v>8.1</v>
      </c>
      <c r="T11" s="35">
        <f>IF($B$3="Absolute waarden",Par_Abs!T6,IF($B$3="Rang absolute waarden",RANK(Par_Abs!T6,Par_Abs!T$2:'Par_Abs'!T$13),Par_Rel!T6))</f>
        <v>6.6000000000000005</v>
      </c>
    </row>
    <row r="12" spans="1:20" x14ac:dyDescent="0.35">
      <c r="A12" s="4" t="s">
        <v>32</v>
      </c>
      <c r="B12" s="32">
        <v>1116137</v>
      </c>
      <c r="C12" s="32">
        <f>IF($B$3="Absolute waarden",Par_Abs!C7,IF($B$3="Rang absolute waarden",RANK(Par_Abs!C7,Par_Abs!C$2:'Par_Abs'!C$13),IF($B$3="Rang per inwoner",RANK(Par_Rel!C7,Par_Rel!C$2:'Par_Rel'!C$13),Par_Abs!C7)))</f>
        <v>313375</v>
      </c>
      <c r="D12" s="34">
        <f>IF($B$3="Absolute waarden",Par_Abs!D7,IF($B$3="Rang absolute waarden",RANK(Par_Abs!D7,Par_Abs!D$2:'Par_Abs'!D$13),Par_Rel!D7))</f>
        <v>12.8</v>
      </c>
      <c r="E12" s="34">
        <f>IF($B$3="Absolute waarden",Par_Abs!E7,IF($B$3="Rang absolute waarden",RANK(Par_Abs!E7,Par_Abs!E$2:'Par_Abs'!E$13),Par_Rel!E7))</f>
        <v>72.099999999999994</v>
      </c>
      <c r="F12" s="34">
        <f>IF($B$3="Absolute waarden",Par_Abs!F7,IF($B$3="Rang absolute waarden",RANK(Par_Abs!F7,Par_Abs!F$2:'Par_Abs'!F$13),Par_Rel!F7))</f>
        <v>1.38</v>
      </c>
      <c r="G12" s="32">
        <f>IF($B$3="Absolute waarden",Par_Abs!G7,IF($B$3="Rang absolute waarden",RANK(Par_Abs!G7,Par_Abs!G$2:'Par_Abs'!G$13),IF($B$3="Rang per inwoner",RANK(Par_Rel!G7,Par_Rel!G$2:'Par_Rel'!G$13),Par_Abs!G7)))</f>
        <v>1833</v>
      </c>
      <c r="H12" s="32">
        <f>IF($B$3="Absolute waarden",Par_Abs!H7,IF($B$3="Rang absolute waarden",RANK(Par_Abs!H7,Par_Abs!H$2:'Par_Abs'!H$13),IF($B$3="Rang per inwoner",RANK(Par_Rel!H7,Par_Rel!H$2:'Par_Rel'!H$13),Par_Abs!H7)))</f>
        <v>666108</v>
      </c>
      <c r="I12" s="32">
        <f>IF($B$3="Absolute waarden",Par_Abs!I7,IF($B$3="Rang absolute waarden",RANK(Par_Abs!I7,Par_Abs!I$2:'Par_Abs'!I$13),IF($B$3="Rang per inwoner",RANK(Par_Rel!I7,Par_Rel!I$2:'Par_Rel'!I$13),Par_Abs!I7)))</f>
        <v>2170000</v>
      </c>
      <c r="J12" s="32">
        <f>IF($B$3="Absolute waarden",Par_Abs!J7,IF($B$3="Rang absolute waarden",RANK(Par_Abs!J7,Par_Abs!J$2:'Par_Abs'!J$13),IF($B$3="Rang per inwoner",RANK(Par_Rel!J7,Par_Rel!J$2:'Par_Rel'!J$13),Par_Abs!J7)))</f>
        <v>3040566</v>
      </c>
      <c r="K12" s="32">
        <f>IF($B$3="Absolute waarden",Par_Abs!K7,IF($B$3="Rang absolute waarden",RANK(Par_Abs!K7,Par_Abs!K$2:'Par_Abs'!K$13),IF($B$3="Rang per inwoner",RANK(Par_Rel!K7,Par_Rel!K$2:'Par_Rel'!K$13),Par_Abs!K7)))</f>
        <v>3100179</v>
      </c>
      <c r="L12" s="32">
        <f>IF($B$3="Absolute waarden",Par_Abs!L7,IF($B$3="Rang absolute waarden",RANK(Par_Abs!L7,Par_Abs!L$2:'Par_Abs'!L$13),IF($B$3="Rang per inwoner",RANK(Par_Rel!L7,Par_Rel!L$2:'Par_Rel'!L$13),Par_Abs!L7)))</f>
        <v>175339</v>
      </c>
      <c r="M12" s="32">
        <f>IF($B$3="Absolute waarden",Par_Abs!M7,IF($B$3="Rang absolute waarden",RANK(Par_Abs!M7,Par_Abs!M$2:'Par_Abs'!M$13),IF($B$3="Rang per inwoner",RANK(Par_Rel!M7,Par_Rel!M$2:'Par_Rel'!M$13),Par_Abs!M7)))</f>
        <v>1297</v>
      </c>
      <c r="N12" s="36">
        <f>IF($B$3="Absolute waarden",Par_Abs!N7,IF($B$3="Rang absolute waarden",RANK(Par_Abs!N7,Par_Abs!N$2:'Par_Abs'!N$13),Par_Rel!N7))</f>
        <v>61.3</v>
      </c>
      <c r="O12" s="32">
        <f>IF($B$3="Absolute waarden",Par_Abs!O7,IF($B$3="Rang absolute waarden",RANK(Par_Abs!O7,Par_Abs!O$2:'Par_Abs'!O$13),IF($B$3="Rang per inwoner",RANK(Par_Rel!O7,Par_Rel!O$2:'Par_Rel'!O$13),Par_Abs!O7)))</f>
        <v>645967</v>
      </c>
      <c r="P12" s="32">
        <f>IF($B$3="Absolute waarden",Par_Abs!P7,IF($B$3="Rang absolute waarden",RANK(Par_Abs!P7,Par_Abs!P$2:'Par_Abs'!P$13),IF($B$3="Rang per inwoner",RANK(Par_Rel!P7,Par_Rel!P$2:'Par_Rel'!P$13),Par_Abs!P7)))</f>
        <v>847289</v>
      </c>
      <c r="Q12" s="32">
        <f>IF($B$3="Absolute waarden",Par_Abs!Q7,IF($B$3="Rang absolute waarden",RANK(Par_Abs!Q7,Par_Abs!Q$2:'Par_Abs'!Q$13),IF($B$3="Rang per inwoner",RANK(Par_Rel!Q7,Par_Rel!Q$2:'Par_Rel'!Q$13),Par_Abs!Q7)))</f>
        <v>847289</v>
      </c>
      <c r="R12" s="36">
        <f>IF($B$3="Absolute waarden",Par_Abs!R7,IF($B$3="Rang absolute waarden",RANK(Par_Abs!R7,Par_Abs!R$2:'Par_Abs'!R$13),Par_Rel!R7))</f>
        <v>9.6</v>
      </c>
      <c r="S12" s="36">
        <f>IF($B$3="Absolute waarden",Par_Abs!S7,IF($B$3="Rang absolute waarden",RANK(Par_Abs!S7,Par_Abs!S$2:'Par_Abs'!S$13),Par_Rel!S7))</f>
        <v>11.200000000000001</v>
      </c>
      <c r="T12" s="36">
        <f>IF($B$3="Absolute waarden",Par_Abs!T7,IF($B$3="Rang absolute waarden",RANK(Par_Abs!T7,Par_Abs!T$2:'Par_Abs'!T$13),Par_Rel!T7))</f>
        <v>5.6000000000000005</v>
      </c>
    </row>
    <row r="13" spans="1:20" x14ac:dyDescent="0.35">
      <c r="A13" s="25" t="s">
        <v>33</v>
      </c>
      <c r="B13" s="30">
        <v>2544806</v>
      </c>
      <c r="C13" s="30">
        <f>IF($B$3="Absolute waarden",Par_Abs!C8,IF($B$3="Rang absolute waarden",RANK(Par_Abs!C8,Par_Abs!C$2:'Par_Abs'!C$13),IF($B$3="Rang per inwoner",RANK(Par_Rel!C8,Par_Rel!C$2:'Par_Rel'!C$13),Par_Abs!C8)))</f>
        <v>619909</v>
      </c>
      <c r="D13" s="31">
        <f>IF($B$3="Absolute waarden",Par_Abs!D8,IF($B$3="Rang absolute waarden",RANK(Par_Abs!D8,Par_Abs!D$2:'Par_Abs'!D$13),Par_Rel!D8))</f>
        <v>16</v>
      </c>
      <c r="E13" s="31">
        <f>IF($B$3="Absolute waarden",Par_Abs!E8,IF($B$3="Rang absolute waarden",RANK(Par_Abs!E8,Par_Abs!E$2:'Par_Abs'!E$13),Par_Rel!E8))</f>
        <v>78.900000000000006</v>
      </c>
      <c r="F13" s="31">
        <f>IF($B$3="Absolute waarden",Par_Abs!F8,IF($B$3="Rang absolute waarden",RANK(Par_Abs!F8,Par_Abs!F$2:'Par_Abs'!F$13),Par_Rel!F8))</f>
        <v>1.35</v>
      </c>
      <c r="G13" s="30">
        <f>IF($B$3="Absolute waarden",Par_Abs!G8,IF($B$3="Rang absolute waarden",RANK(Par_Abs!G8,Par_Abs!G$2:'Par_Abs'!G$13),IF($B$3="Rang per inwoner",RANK(Par_Rel!G8,Par_Rel!G$2:'Par_Rel'!G$13),Par_Abs!G8)))</f>
        <v>3379</v>
      </c>
      <c r="H13" s="30">
        <f>IF($B$3="Absolute waarden",Par_Abs!H8,IF($B$3="Rang absolute waarden",RANK(Par_Abs!H8,Par_Abs!H$2:'Par_Abs'!H$13),IF($B$3="Rang per inwoner",RANK(Par_Rel!H8,Par_Rel!H$2:'Par_Rel'!H$13),Par_Abs!H8)))</f>
        <v>1035551</v>
      </c>
      <c r="I13" s="30">
        <f>IF($B$3="Absolute waarden",Par_Abs!I8,IF($B$3="Rang absolute waarden",RANK(Par_Abs!I8,Par_Abs!I$2:'Par_Abs'!I$13),IF($B$3="Rang per inwoner",RANK(Par_Rel!I8,Par_Rel!I$2:'Par_Rel'!I$13),Par_Abs!I8)))</f>
        <v>5598000</v>
      </c>
      <c r="J13" s="30">
        <f>IF($B$3="Absolute waarden",Par_Abs!J8,IF($B$3="Rang absolute waarden",RANK(Par_Abs!J8,Par_Abs!J$2:'Par_Abs'!J$13),IF($B$3="Rang per inwoner",RANK(Par_Rel!J8,Par_Rel!J$2:'Par_Rel'!J$13),Par_Abs!J8)))</f>
        <v>7809416</v>
      </c>
      <c r="K13" s="30">
        <f>IF($B$3="Absolute waarden",Par_Abs!K8,IF($B$3="Rang absolute waarden",RANK(Par_Abs!K8,Par_Abs!K$2:'Par_Abs'!K$13),IF($B$3="Rang per inwoner",RANK(Par_Rel!K8,Par_Rel!K$2:'Par_Rel'!K$13),Par_Abs!K8)))</f>
        <v>8629876</v>
      </c>
      <c r="L13" s="30">
        <f>IF($B$3="Absolute waarden",Par_Abs!L8,IF($B$3="Rang absolute waarden",RANK(Par_Abs!L8,Par_Abs!L$2:'Par_Abs'!L$13),IF($B$3="Rang per inwoner",RANK(Par_Rel!L8,Par_Rel!L$2:'Par_Rel'!L$13),Par_Abs!L8)))</f>
        <v>501420</v>
      </c>
      <c r="M13" s="30">
        <f>IF($B$3="Absolute waarden",Par_Abs!M8,IF($B$3="Rang absolute waarden",RANK(Par_Abs!M8,Par_Abs!M$2:'Par_Abs'!M$13),IF($B$3="Rang per inwoner",RANK(Par_Rel!M8,Par_Rel!M$2:'Par_Rel'!M$13),Par_Abs!M8)))</f>
        <v>2241</v>
      </c>
      <c r="N13" s="35">
        <f>IF($B$3="Absolute waarden",Par_Abs!N8,IF($B$3="Rang absolute waarden",RANK(Par_Abs!N8,Par_Abs!N$2:'Par_Abs'!N$13),Par_Rel!N8))</f>
        <v>63.6</v>
      </c>
      <c r="O13" s="30">
        <f>IF($B$3="Absolute waarden",Par_Abs!O8,IF($B$3="Rang absolute waarden",RANK(Par_Abs!O8,Par_Abs!O$2:'Par_Abs'!O$13),IF($B$3="Rang per inwoner",RANK(Par_Rel!O8,Par_Rel!O$2:'Par_Rel'!O$13),Par_Abs!O8)))</f>
        <v>2776741</v>
      </c>
      <c r="P13" s="30">
        <f>IF($B$3="Absolute waarden",Par_Abs!P8,IF($B$3="Rang absolute waarden",RANK(Par_Abs!P8,Par_Abs!P$2:'Par_Abs'!P$13),IF($B$3="Rang per inwoner",RANK(Par_Rel!P8,Par_Rel!P$2:'Par_Rel'!P$13),Par_Abs!P8)))</f>
        <v>2014627</v>
      </c>
      <c r="Q13" s="30">
        <f>IF($B$3="Absolute waarden",Par_Abs!Q8,IF($B$3="Rang absolute waarden",RANK(Par_Abs!Q8,Par_Abs!Q$2:'Par_Abs'!Q$13),IF($B$3="Rang per inwoner",RANK(Par_Rel!Q8,Par_Rel!Q$2:'Par_Rel'!Q$13),Par_Abs!Q8)))</f>
        <v>2014627</v>
      </c>
      <c r="R13" s="35">
        <f>IF($B$3="Absolute waarden",Par_Abs!R8,IF($B$3="Rang absolute waarden",RANK(Par_Abs!R8,Par_Abs!R$2:'Par_Abs'!R$13),Par_Rel!R8))</f>
        <v>11.1</v>
      </c>
      <c r="S13" s="35">
        <f>IF($B$3="Absolute waarden",Par_Abs!S8,IF($B$3="Rang absolute waarden",RANK(Par_Abs!S8,Par_Abs!S$2:'Par_Abs'!S$13),Par_Rel!S8))</f>
        <v>8.6999999999999993</v>
      </c>
      <c r="T13" s="35">
        <f>IF($B$3="Absolute waarden",Par_Abs!T8,IF($B$3="Rang absolute waarden",RANK(Par_Abs!T8,Par_Abs!T$2:'Par_Abs'!T$13),Par_Rel!T8))</f>
        <v>5.8999999999999995</v>
      </c>
    </row>
    <row r="14" spans="1:20" x14ac:dyDescent="0.35">
      <c r="A14" s="4" t="s">
        <v>34</v>
      </c>
      <c r="B14" s="32">
        <v>2853359</v>
      </c>
      <c r="C14" s="32">
        <f>IF($B$3="Absolute waarden",Par_Abs!C9,IF($B$3="Rang absolute waarden",RANK(Par_Abs!C9,Par_Abs!C$2:'Par_Abs'!C$13),IF($B$3="Rang per inwoner",RANK(Par_Rel!C9,Par_Rel!C$2:'Par_Rel'!C$13),Par_Abs!C9)))</f>
        <v>8070481</v>
      </c>
      <c r="D14" s="34">
        <f>IF($B$3="Absolute waarden",Par_Abs!D9,IF($B$3="Rang absolute waarden",RANK(Par_Abs!D9,Par_Abs!D$2:'Par_Abs'!D$13),Par_Rel!D9))</f>
        <v>15.2</v>
      </c>
      <c r="E14" s="34">
        <f>IF($B$3="Absolute waarden",Par_Abs!E9,IF($B$3="Rang absolute waarden",RANK(Par_Abs!E9,Par_Abs!E$2:'Par_Abs'!E$13),Par_Rel!E9))</f>
        <v>84.8</v>
      </c>
      <c r="F14" s="34">
        <f>IF($B$3="Absolute waarden",Par_Abs!F9,IF($B$3="Rang absolute waarden",RANK(Par_Abs!F9,Par_Abs!F$2:'Par_Abs'!F$13),Par_Rel!F9))</f>
        <v>1.53</v>
      </c>
      <c r="G14" s="32">
        <f>IF($B$3="Absolute waarden",Par_Abs!G9,IF($B$3="Rang absolute waarden",RANK(Par_Abs!G9,Par_Abs!G$2:'Par_Abs'!G$13),IF($B$3="Rang per inwoner",RANK(Par_Rel!G9,Par_Rel!G$2:'Par_Rel'!G$13),Par_Abs!G9)))</f>
        <v>6134</v>
      </c>
      <c r="H14" s="32">
        <f>IF($B$3="Absolute waarden",Par_Abs!H9,IF($B$3="Rang absolute waarden",RANK(Par_Abs!H9,Par_Abs!H$2:'Par_Abs'!H$13),IF($B$3="Rang per inwoner",RANK(Par_Rel!H9,Par_Rel!H$2:'Par_Rel'!H$13),Par_Abs!H9)))</f>
        <v>6870336</v>
      </c>
      <c r="I14" s="32">
        <f>IF($B$3="Absolute waarden",Par_Abs!I9,IF($B$3="Rang absolute waarden",RANK(Par_Abs!I9,Par_Abs!I$2:'Par_Abs'!I$13),IF($B$3="Rang per inwoner",RANK(Par_Rel!I9,Par_Rel!I$2:'Par_Rel'!I$13),Par_Abs!I9)))</f>
        <v>8915000</v>
      </c>
      <c r="J14" s="32">
        <f>IF($B$3="Absolute waarden",Par_Abs!J9,IF($B$3="Rang absolute waarden",RANK(Par_Abs!J9,Par_Abs!J$2:'Par_Abs'!J$13),IF($B$3="Rang per inwoner",RANK(Par_Rel!J9,Par_Rel!J$2:'Par_Rel'!J$13),Par_Abs!J9)))</f>
        <v>10012816</v>
      </c>
      <c r="K14" s="32">
        <f>IF($B$3="Absolute waarden",Par_Abs!K9,IF($B$3="Rang absolute waarden",RANK(Par_Abs!K9,Par_Abs!K$2:'Par_Abs'!K$13),IF($B$3="Rang per inwoner",RANK(Par_Rel!K9,Par_Rel!K$2:'Par_Rel'!K$13),Par_Abs!K9)))</f>
        <v>8678607</v>
      </c>
      <c r="L14" s="32">
        <f>IF($B$3="Absolute waarden",Par_Abs!L9,IF($B$3="Rang absolute waarden",RANK(Par_Abs!L9,Par_Abs!L$2:'Par_Abs'!L$13),IF($B$3="Rang per inwoner",RANK(Par_Rel!L9,Par_Rel!L$2:'Par_Rel'!L$13),Par_Abs!L9)))</f>
        <v>628570</v>
      </c>
      <c r="M14" s="32">
        <f>IF($B$3="Absolute waarden",Par_Abs!M9,IF($B$3="Rang absolute waarden",RANK(Par_Abs!M9,Par_Abs!M$2:'Par_Abs'!M$13),IF($B$3="Rang per inwoner",RANK(Par_Rel!M9,Par_Rel!M$2:'Par_Rel'!M$13),Par_Abs!M9)))</f>
        <v>2629</v>
      </c>
      <c r="N14" s="36">
        <f>IF($B$3="Absolute waarden",Par_Abs!N9,IF($B$3="Rang absolute waarden",RANK(Par_Abs!N9,Par_Abs!N$2:'Par_Abs'!N$13),Par_Rel!N9))</f>
        <v>68.600000000000009</v>
      </c>
      <c r="O14" s="32">
        <f>IF($B$3="Absolute waarden",Par_Abs!O9,IF($B$3="Rang absolute waarden",RANK(Par_Abs!O9,Par_Abs!O$2:'Par_Abs'!O$13),IF($B$3="Rang per inwoner",RANK(Par_Rel!O9,Par_Rel!O$2:'Par_Rel'!O$13),Par_Abs!O9)))</f>
        <v>5090778</v>
      </c>
      <c r="P14" s="32">
        <f>IF($B$3="Absolute waarden",Par_Abs!P9,IF($B$3="Rang absolute waarden",RANK(Par_Abs!P9,Par_Abs!P$2:'Par_Abs'!P$13),IF($B$3="Rang per inwoner",RANK(Par_Rel!P9,Par_Rel!P$2:'Par_Rel'!P$13),Par_Abs!P9)))</f>
        <v>7079480</v>
      </c>
      <c r="Q14" s="32">
        <f>IF($B$3="Absolute waarden",Par_Abs!Q9,IF($B$3="Rang absolute waarden",RANK(Par_Abs!Q9,Par_Abs!Q$2:'Par_Abs'!Q$13),IF($B$3="Rang per inwoner",RANK(Par_Rel!Q9,Par_Rel!Q$2:'Par_Rel'!Q$13),Par_Abs!Q9)))</f>
        <v>7079480</v>
      </c>
      <c r="R14" s="36">
        <f>IF($B$3="Absolute waarden",Par_Abs!R9,IF($B$3="Rang absolute waarden",RANK(Par_Abs!R9,Par_Abs!R$2:'Par_Abs'!R$13),Par_Rel!R9))</f>
        <v>7.6</v>
      </c>
      <c r="S14" s="36">
        <f>IF($B$3="Absolute waarden",Par_Abs!S9,IF($B$3="Rang absolute waarden",RANK(Par_Abs!S9,Par_Abs!S$2:'Par_Abs'!S$13),Par_Rel!S9))</f>
        <v>9.3000000000000007</v>
      </c>
      <c r="T14" s="36">
        <f>IF($B$3="Absolute waarden",Par_Abs!T9,IF($B$3="Rang absolute waarden",RANK(Par_Abs!T9,Par_Abs!T$2:'Par_Abs'!T$13),Par_Rel!T9))</f>
        <v>8.1</v>
      </c>
    </row>
    <row r="15" spans="1:20" x14ac:dyDescent="0.35">
      <c r="A15" s="25" t="s">
        <v>35</v>
      </c>
      <c r="B15" s="30">
        <v>1156431</v>
      </c>
      <c r="C15" s="30">
        <f>IF($B$3="Absolute waarden",Par_Abs!C10,IF($B$3="Rang absolute waarden",RANK(Par_Abs!C10,Par_Abs!C$2:'Par_Abs'!C$13),IF($B$3="Rang per inwoner",RANK(Par_Rel!C10,Par_Rel!C$2:'Par_Rel'!C$13),Par_Abs!C10)))</f>
        <v>329855</v>
      </c>
      <c r="D15" s="31">
        <f>IF($B$3="Absolute waarden",Par_Abs!D10,IF($B$3="Rang absolute waarden",RANK(Par_Abs!D10,Par_Abs!D$2:'Par_Abs'!D$13),Par_Rel!D10))</f>
        <v>14.499999999999998</v>
      </c>
      <c r="E15" s="31">
        <f>IF($B$3="Absolute waarden",Par_Abs!E10,IF($B$3="Rang absolute waarden",RANK(Par_Abs!E10,Par_Abs!E$2:'Par_Abs'!E$13),Par_Rel!E10))</f>
        <v>80.7</v>
      </c>
      <c r="F15" s="31">
        <f>IF($B$3="Absolute waarden",Par_Abs!F10,IF($B$3="Rang absolute waarden",RANK(Par_Abs!F10,Par_Abs!F$2:'Par_Abs'!F$13),Par_Rel!F10))</f>
        <v>1.25</v>
      </c>
      <c r="G15" s="30">
        <f>IF($B$3="Absolute waarden",Par_Abs!G10,IF($B$3="Rang absolute waarden",RANK(Par_Abs!G10,Par_Abs!G$2:'Par_Abs'!G$13),IF($B$3="Rang per inwoner",RANK(Par_Rel!G10,Par_Rel!G$2:'Par_Rel'!G$13),Par_Abs!G10)))</f>
        <v>2426</v>
      </c>
      <c r="H15" s="30">
        <f>IF($B$3="Absolute waarden",Par_Abs!H10,IF($B$3="Rang absolute waarden",RANK(Par_Abs!H10,Par_Abs!H$2:'Par_Abs'!H$13),IF($B$3="Rang per inwoner",RANK(Par_Rel!H10,Par_Rel!H$2:'Par_Rel'!H$13),Par_Abs!H10)))</f>
        <v>282196</v>
      </c>
      <c r="I15" s="30">
        <f>IF($B$3="Absolute waarden",Par_Abs!I10,IF($B$3="Rang absolute waarden",RANK(Par_Abs!I10,Par_Abs!I$2:'Par_Abs'!I$13),IF($B$3="Rang per inwoner",RANK(Par_Rel!I10,Par_Rel!I$2:'Par_Rel'!I$13),Par_Abs!I10)))</f>
        <v>2142000</v>
      </c>
      <c r="J15" s="30">
        <f>IF($B$3="Absolute waarden",Par_Abs!J10,IF($B$3="Rang absolute waarden",RANK(Par_Abs!J10,Par_Abs!J$2:'Par_Abs'!J$13),IF($B$3="Rang per inwoner",RANK(Par_Rel!J10,Par_Rel!J$2:'Par_Rel'!J$13),Par_Abs!J10)))</f>
        <v>4816619</v>
      </c>
      <c r="K15" s="30">
        <f>IF($B$3="Absolute waarden",Par_Abs!K10,IF($B$3="Rang absolute waarden",RANK(Par_Abs!K10,Par_Abs!K$2:'Par_Abs'!K$13),IF($B$3="Rang per inwoner",RANK(Par_Rel!K10,Par_Rel!K$2:'Par_Rel'!K$13),Par_Abs!K10)))</f>
        <v>5995480</v>
      </c>
      <c r="L15" s="30">
        <f>IF($B$3="Absolute waarden",Par_Abs!L10,IF($B$3="Rang absolute waarden",RANK(Par_Abs!L10,Par_Abs!L$2:'Par_Abs'!L$13),IF($B$3="Rang per inwoner",RANK(Par_Rel!L10,Par_Rel!L$2:'Par_Rel'!L$13),Par_Abs!L10)))</f>
        <v>280335</v>
      </c>
      <c r="M15" s="30">
        <f>IF($B$3="Absolute waarden",Par_Abs!M10,IF($B$3="Rang absolute waarden",RANK(Par_Abs!M10,Par_Abs!M$2:'Par_Abs'!M$13),IF($B$3="Rang per inwoner",RANK(Par_Rel!M10,Par_Rel!M$2:'Par_Rel'!M$13),Par_Abs!M10)))</f>
        <v>2152</v>
      </c>
      <c r="N15" s="35">
        <f>IF($B$3="Absolute waarden",Par_Abs!N10,IF($B$3="Rang absolute waarden",RANK(Par_Abs!N10,Par_Abs!N$2:'Par_Abs'!N$13),Par_Rel!N10))</f>
        <v>65.5</v>
      </c>
      <c r="O15" s="30">
        <f>IF($B$3="Absolute waarden",Par_Abs!O10,IF($B$3="Rang absolute waarden",RANK(Par_Abs!O10,Par_Abs!O$2:'Par_Abs'!O$13),IF($B$3="Rang per inwoner",RANK(Par_Rel!O10,Par_Rel!O$2:'Par_Rel'!O$13),Par_Abs!O10)))</f>
        <v>3698645</v>
      </c>
      <c r="P15" s="30">
        <f>IF($B$3="Absolute waarden",Par_Abs!P10,IF($B$3="Rang absolute waarden",RANK(Par_Abs!P10,Par_Abs!P$2:'Par_Abs'!P$13),IF($B$3="Rang per inwoner",RANK(Par_Rel!P10,Par_Rel!P$2:'Par_Rel'!P$13),Par_Abs!P10)))</f>
        <v>978477</v>
      </c>
      <c r="Q15" s="30">
        <f>IF($B$3="Absolute waarden",Par_Abs!Q10,IF($B$3="Rang absolute waarden",RANK(Par_Abs!Q10,Par_Abs!Q$2:'Par_Abs'!Q$13),IF($B$3="Rang per inwoner",RANK(Par_Rel!Q10,Par_Rel!Q$2:'Par_Rel'!Q$13),Par_Abs!Q10)))</f>
        <v>978477</v>
      </c>
      <c r="R15" s="35">
        <f>IF($B$3="Absolute waarden",Par_Abs!R10,IF($B$3="Rang absolute waarden",RANK(Par_Abs!R10,Par_Abs!R$2:'Par_Abs'!R$13),Par_Rel!R10))</f>
        <v>10</v>
      </c>
      <c r="S15" s="35">
        <f>IF($B$3="Absolute waarden",Par_Abs!S10,IF($B$3="Rang absolute waarden",RANK(Par_Abs!S10,Par_Abs!S$2:'Par_Abs'!S$13),Par_Rel!S10))</f>
        <v>5.8999999999999995</v>
      </c>
      <c r="T15" s="35">
        <f>IF($B$3="Absolute waarden",Par_Abs!T10,IF($B$3="Rang absolute waarden",RANK(Par_Abs!T10,Par_Abs!T$2:'Par_Abs'!T$13),Par_Rel!T10))</f>
        <v>8.6</v>
      </c>
    </row>
    <row r="16" spans="1:20" x14ac:dyDescent="0.35">
      <c r="A16" s="4" t="s">
        <v>36</v>
      </c>
      <c r="B16" s="32">
        <v>1342158</v>
      </c>
      <c r="C16" s="32">
        <f>IF($B$3="Absolute waarden",Par_Abs!C11,IF($B$3="Rang absolute waarden",RANK(Par_Abs!C11,Par_Abs!C$2:'Par_Abs'!C$13),IF($B$3="Rang per inwoner",RANK(Par_Rel!C11,Par_Rel!C$2:'Par_Rel'!C$13),Par_Abs!C11)))</f>
        <v>774764</v>
      </c>
      <c r="D16" s="34">
        <f>IF($B$3="Absolute waarden",Par_Abs!D11,IF($B$3="Rang absolute waarden",RANK(Par_Abs!D11,Par_Abs!D$2:'Par_Abs'!D$13),Par_Rel!D11))</f>
        <v>17.299999999999997</v>
      </c>
      <c r="E16" s="34">
        <f>IF($B$3="Absolute waarden",Par_Abs!E11,IF($B$3="Rang absolute waarden",RANK(Par_Abs!E11,Par_Abs!E$2:'Par_Abs'!E$13),Par_Rel!E11))</f>
        <v>77.5</v>
      </c>
      <c r="F16" s="34">
        <f>IF($B$3="Absolute waarden",Par_Abs!F11,IF($B$3="Rang absolute waarden",RANK(Par_Abs!F11,Par_Abs!F$2:'Par_Abs'!F$13),Par_Rel!F11))</f>
        <v>1.28</v>
      </c>
      <c r="G16" s="32">
        <f>IF($B$3="Absolute waarden",Par_Abs!G11,IF($B$3="Rang absolute waarden",RANK(Par_Abs!G11,Par_Abs!G$2:'Par_Abs'!G$13),IF($B$3="Rang per inwoner",RANK(Par_Rel!G11,Par_Rel!G$2:'Par_Rel'!G$13),Par_Abs!G11)))</f>
        <v>2456</v>
      </c>
      <c r="H16" s="32">
        <f>IF($B$3="Absolute waarden",Par_Abs!H11,IF($B$3="Rang absolute waarden",RANK(Par_Abs!H11,Par_Abs!H$2:'Par_Abs'!H$13),IF($B$3="Rang per inwoner",RANK(Par_Rel!H11,Par_Rel!H$2:'Par_Rel'!H$13),Par_Abs!H11)))</f>
        <v>1562982</v>
      </c>
      <c r="I16" s="32">
        <f>IF($B$3="Absolute waarden",Par_Abs!I11,IF($B$3="Rang absolute waarden",RANK(Par_Abs!I11,Par_Abs!I$2:'Par_Abs'!I$13),IF($B$3="Rang per inwoner",RANK(Par_Rel!I11,Par_Rel!I$2:'Par_Rel'!I$13),Par_Abs!I11)))</f>
        <v>3160000</v>
      </c>
      <c r="J16" s="32">
        <f>IF($B$3="Absolute waarden",Par_Abs!J11,IF($B$3="Rang absolute waarden",RANK(Par_Abs!J11,Par_Abs!J$2:'Par_Abs'!J$13),IF($B$3="Rang per inwoner",RANK(Par_Rel!J11,Par_Rel!J$2:'Par_Rel'!J$13),Par_Abs!J11)))</f>
        <v>5136928</v>
      </c>
      <c r="K16" s="32">
        <f>IF($B$3="Absolute waarden",Par_Abs!K11,IF($B$3="Rang absolute waarden",RANK(Par_Abs!K11,Par_Abs!K$2:'Par_Abs'!K$13),IF($B$3="Rang per inwoner",RANK(Par_Rel!K11,Par_Rel!K$2:'Par_Rel'!K$13),Par_Abs!K11)))</f>
        <v>5092824</v>
      </c>
      <c r="L16" s="32">
        <f>IF($B$3="Absolute waarden",Par_Abs!L11,IF($B$3="Rang absolute waarden",RANK(Par_Abs!L11,Par_Abs!L$2:'Par_Abs'!L$13),IF($B$3="Rang per inwoner",RANK(Par_Rel!L11,Par_Rel!L$2:'Par_Rel'!L$13),Par_Abs!L11)))</f>
        <v>255478</v>
      </c>
      <c r="M16" s="32">
        <f>IF($B$3="Absolute waarden",Par_Abs!M11,IF($B$3="Rang absolute waarden",RANK(Par_Abs!M11,Par_Abs!M$2:'Par_Abs'!M$13),IF($B$3="Rang per inwoner",RANK(Par_Rel!M11,Par_Rel!M$2:'Par_Rel'!M$13),Par_Abs!M11)))</f>
        <v>1699</v>
      </c>
      <c r="N16" s="36">
        <f>IF($B$3="Absolute waarden",Par_Abs!N11,IF($B$3="Rang absolute waarden",RANK(Par_Abs!N11,Par_Abs!N$2:'Par_Abs'!N$13),Par_Rel!N11))</f>
        <v>71.899999999999991</v>
      </c>
      <c r="O16" s="32">
        <f>IF($B$3="Absolute waarden",Par_Abs!O11,IF($B$3="Rang absolute waarden",RANK(Par_Abs!O11,Par_Abs!O$2:'Par_Abs'!O$13),IF($B$3="Rang per inwoner",RANK(Par_Rel!O11,Par_Rel!O$2:'Par_Rel'!O$13),Par_Abs!O11)))</f>
        <v>3946317</v>
      </c>
      <c r="P16" s="32">
        <f>IF($B$3="Absolute waarden",Par_Abs!P11,IF($B$3="Rang absolute waarden",RANK(Par_Abs!P11,Par_Abs!P$2:'Par_Abs'!P$13),IF($B$3="Rang per inwoner",RANK(Par_Rel!P11,Par_Rel!P$2:'Par_Rel'!P$13),Par_Abs!P11)))</f>
        <v>1678957</v>
      </c>
      <c r="Q16" s="32">
        <f>IF($B$3="Absolute waarden",Par_Abs!Q11,IF($B$3="Rang absolute waarden",RANK(Par_Abs!Q11,Par_Abs!Q$2:'Par_Abs'!Q$13),IF($B$3="Rang per inwoner",RANK(Par_Rel!Q11,Par_Rel!Q$2:'Par_Rel'!Q$13),Par_Abs!Q11)))</f>
        <v>1678957</v>
      </c>
      <c r="R16" s="36">
        <f>IF($B$3="Absolute waarden",Par_Abs!R11,IF($B$3="Rang absolute waarden",RANK(Par_Abs!R11,Par_Abs!R$2:'Par_Abs'!R$13),Par_Rel!R11))</f>
        <v>12.7</v>
      </c>
      <c r="S16" s="36">
        <f>IF($B$3="Absolute waarden",Par_Abs!S11,IF($B$3="Rang absolute waarden",RANK(Par_Abs!S11,Par_Abs!S$2:'Par_Abs'!S$13),Par_Rel!S11))</f>
        <v>8.6</v>
      </c>
      <c r="T16" s="36">
        <f>IF($B$3="Absolute waarden",Par_Abs!T11,IF($B$3="Rang absolute waarden",RANK(Par_Abs!T11,Par_Abs!T$2:'Par_Abs'!T$13),Par_Rel!T11))</f>
        <v>8</v>
      </c>
    </row>
    <row r="17" spans="1:20" x14ac:dyDescent="0.35">
      <c r="A17" s="25" t="s">
        <v>37</v>
      </c>
      <c r="B17" s="30">
        <v>383032</v>
      </c>
      <c r="C17" s="30">
        <f>IF($B$3="Absolute waarden",Par_Abs!C12,IF($B$3="Rang absolute waarden",RANK(Par_Abs!C12,Par_Abs!C$2:'Par_Abs'!C$13),IF($B$3="Rang per inwoner",RANK(Par_Rel!C12,Par_Rel!C$2:'Par_Rel'!C$13),Par_Abs!C12)))</f>
        <v>29176</v>
      </c>
      <c r="D17" s="31">
        <f>IF($B$3="Absolute waarden",Par_Abs!D12,IF($B$3="Rang absolute waarden",RANK(Par_Abs!D12,Par_Abs!D$2:'Par_Abs'!D$13),Par_Rel!D12))</f>
        <v>11.600000000000001</v>
      </c>
      <c r="E17" s="31">
        <f>IF($B$3="Absolute waarden",Par_Abs!E12,IF($B$3="Rang absolute waarden",RANK(Par_Abs!E12,Par_Abs!E$2:'Par_Abs'!E$13),Par_Rel!E12))</f>
        <v>87.9</v>
      </c>
      <c r="F17" s="31">
        <f>IF($B$3="Absolute waarden",Par_Abs!F12,IF($B$3="Rang absolute waarden",RANK(Par_Abs!F12,Par_Abs!F$2:'Par_Abs'!F$13),Par_Rel!F12))</f>
        <v>1.32</v>
      </c>
      <c r="G17" s="30">
        <f>IF($B$3="Absolute waarden",Par_Abs!G12,IF($B$3="Rang absolute waarden",RANK(Par_Abs!G12,Par_Abs!G$2:'Par_Abs'!G$13),IF($B$3="Rang per inwoner",RANK(Par_Rel!G12,Par_Rel!G$2:'Par_Rel'!G$13),Par_Abs!G12)))</f>
        <v>1461</v>
      </c>
      <c r="H17" s="30">
        <f>IF($B$3="Absolute waarden",Par_Abs!H12,IF($B$3="Rang absolute waarden",RANK(Par_Abs!H12,Par_Abs!H$2:'Par_Abs'!H$13),IF($B$3="Rang per inwoner",RANK(Par_Rel!H12,Par_Rel!H$2:'Par_Rel'!H$13),Par_Abs!H12)))</f>
        <v>372232</v>
      </c>
      <c r="I17" s="30">
        <f>IF($B$3="Absolute waarden",Par_Abs!I12,IF($B$3="Rang absolute waarden",RANK(Par_Abs!I12,Par_Abs!I$2:'Par_Abs'!I$13),IF($B$3="Rang per inwoner",RANK(Par_Rel!I12,Par_Rel!I$2:'Par_Rel'!I$13),Par_Abs!I12)))</f>
        <v>502000</v>
      </c>
      <c r="J17" s="30">
        <f>IF($B$3="Absolute waarden",Par_Abs!J12,IF($B$3="Rang absolute waarden",RANK(Par_Abs!J12,Par_Abs!J$2:'Par_Abs'!J$13),IF($B$3="Rang per inwoner",RANK(Par_Rel!J12,Par_Rel!J$2:'Par_Rel'!J$13),Par_Abs!J12)))</f>
        <v>913364</v>
      </c>
      <c r="K17" s="30">
        <f>IF($B$3="Absolute waarden",Par_Abs!K12,IF($B$3="Rang absolute waarden",RANK(Par_Abs!K12,Par_Abs!K$2:'Par_Abs'!K$13),IF($B$3="Rang per inwoner",RANK(Par_Rel!K12,Par_Rel!K$2:'Par_Rel'!K$13),Par_Abs!K12)))</f>
        <v>1451087</v>
      </c>
      <c r="L17" s="30">
        <f>IF($B$3="Absolute waarden",Par_Abs!L12,IF($B$3="Rang absolute waarden",RANK(Par_Abs!L12,Par_Abs!L$2:'Par_Abs'!L$13),IF($B$3="Rang per inwoner",RANK(Par_Rel!L12,Par_Rel!L$2:'Par_Rel'!L$13),Par_Abs!L12)))</f>
        <v>97167</v>
      </c>
      <c r="M17" s="30">
        <f>IF($B$3="Absolute waarden",Par_Abs!M12,IF($B$3="Rang absolute waarden",RANK(Par_Abs!M12,Par_Abs!M$2:'Par_Abs'!M$13),IF($B$3="Rang per inwoner",RANK(Par_Rel!M12,Par_Rel!M$2:'Par_Rel'!M$13),Par_Abs!M12)))</f>
        <v>324</v>
      </c>
      <c r="N17" s="35">
        <f>IF($B$3="Absolute waarden",Par_Abs!N12,IF($B$3="Rang absolute waarden",RANK(Par_Abs!N12,Par_Abs!N$2:'Par_Abs'!N$13),Par_Rel!N12))</f>
        <v>63.4</v>
      </c>
      <c r="O17" s="30">
        <f>IF($B$3="Absolute waarden",Par_Abs!O12,IF($B$3="Rang absolute waarden",RANK(Par_Abs!O12,Par_Abs!O$2:'Par_Abs'!O$13),IF($B$3="Rang per inwoner",RANK(Par_Rel!O12,Par_Rel!O$2:'Par_Rel'!O$13),Par_Abs!O12)))</f>
        <v>344930</v>
      </c>
      <c r="P17" s="30">
        <f>IF($B$3="Absolute waarden",Par_Abs!P12,IF($B$3="Rang absolute waarden",RANK(Par_Abs!P12,Par_Abs!P$2:'Par_Abs'!P$13),IF($B$3="Rang per inwoner",RANK(Par_Rel!P12,Par_Rel!P$2:'Par_Rel'!P$13),Par_Abs!P12)))</f>
        <v>145008</v>
      </c>
      <c r="Q17" s="30">
        <f>IF($B$3="Absolute waarden",Par_Abs!Q12,IF($B$3="Rang absolute waarden",RANK(Par_Abs!Q12,Par_Abs!Q$2:'Par_Abs'!Q$13),IF($B$3="Rang per inwoner",RANK(Par_Rel!Q12,Par_Rel!Q$2:'Par_Rel'!Q$13),Par_Abs!Q12)))</f>
        <v>145008</v>
      </c>
      <c r="R17" s="35">
        <f>IF($B$3="Absolute waarden",Par_Abs!R12,IF($B$3="Rang absolute waarden",RANK(Par_Abs!R12,Par_Abs!R$2:'Par_Abs'!R$13),Par_Rel!R12))</f>
        <v>11.600000000000001</v>
      </c>
      <c r="S17" s="35">
        <f>IF($B$3="Absolute waarden",Par_Abs!S12,IF($B$3="Rang absolute waarden",RANK(Par_Abs!S12,Par_Abs!S$2:'Par_Abs'!S$13),Par_Rel!S12))</f>
        <v>4.5</v>
      </c>
      <c r="T17" s="35">
        <f>IF($B$3="Absolute waarden",Par_Abs!T12,IF($B$3="Rang absolute waarden",RANK(Par_Abs!T12,Par_Abs!T$2:'Par_Abs'!T$13),Par_Rel!T12))</f>
        <v>2.7</v>
      </c>
    </row>
    <row r="18" spans="1:20" x14ac:dyDescent="0.35">
      <c r="A18" s="4" t="s">
        <v>38</v>
      </c>
      <c r="B18" s="32">
        <v>3673893</v>
      </c>
      <c r="C18" s="32">
        <f>IF($B$3="Absolute waarden",Par_Abs!C13,IF($B$3="Rang absolute waarden",RANK(Par_Abs!C13,Par_Abs!C$2:'Par_Abs'!C$13),IF($B$3="Rang per inwoner",RANK(Par_Rel!C13,Par_Rel!C$2:'Par_Rel'!C$13),Par_Abs!C13)))</f>
        <v>2510301</v>
      </c>
      <c r="D18" s="34">
        <f>IF($B$3="Absolute waarden",Par_Abs!D13,IF($B$3="Rang absolute waarden",RANK(Par_Abs!D13,Par_Abs!D$2:'Par_Abs'!D$13),Par_Rel!D13))</f>
        <v>15.2</v>
      </c>
      <c r="E18" s="34">
        <f>IF($B$3="Absolute waarden",Par_Abs!E13,IF($B$3="Rang absolute waarden",RANK(Par_Abs!E13,Par_Abs!E$2:'Par_Abs'!E$13),Par_Rel!E13))</f>
        <v>68.7</v>
      </c>
      <c r="F18" s="34">
        <f>IF($B$3="Absolute waarden",Par_Abs!F13,IF($B$3="Rang absolute waarden",RANK(Par_Abs!F13,Par_Abs!F$2:'Par_Abs'!F$13),Par_Rel!F13))</f>
        <v>1.37</v>
      </c>
      <c r="G18" s="32">
        <f>IF($B$3="Absolute waarden",Par_Abs!G13,IF($B$3="Rang absolute waarden",RANK(Par_Abs!G13,Par_Abs!G$2:'Par_Abs'!G$13),IF($B$3="Rang per inwoner",RANK(Par_Rel!G13,Par_Rel!G$2:'Par_Rel'!G$13),Par_Abs!G13)))</f>
        <v>5096</v>
      </c>
      <c r="H18" s="32">
        <f>IF($B$3="Absolute waarden",Par_Abs!H13,IF($B$3="Rang absolute waarden",RANK(Par_Abs!H13,Par_Abs!H$2:'Par_Abs'!H$13),IF($B$3="Rang per inwoner",RANK(Par_Rel!H13,Par_Rel!H$2:'Par_Rel'!H$13),Par_Abs!H13)))</f>
        <v>3768986</v>
      </c>
      <c r="I18" s="32">
        <f>IF($B$3="Absolute waarden",Par_Abs!I13,IF($B$3="Rang absolute waarden",RANK(Par_Abs!I13,Par_Abs!I$2:'Par_Abs'!I$13),IF($B$3="Rang per inwoner",RANK(Par_Rel!I13,Par_Rel!I$2:'Par_Rel'!I$13),Par_Abs!I13)))</f>
        <v>8657000</v>
      </c>
      <c r="J18" s="32">
        <f>IF($B$3="Absolute waarden",Par_Abs!J13,IF($B$3="Rang absolute waarden",RANK(Par_Abs!J13,Par_Abs!J$2:'Par_Abs'!J$13),IF($B$3="Rang per inwoner",RANK(Par_Rel!J13,Par_Rel!J$2:'Par_Rel'!J$13),Par_Abs!J13)))</f>
        <v>14012898</v>
      </c>
      <c r="K18" s="32">
        <f>IF($B$3="Absolute waarden",Par_Abs!K13,IF($B$3="Rang absolute waarden",RANK(Par_Abs!K13,Par_Abs!K$2:'Par_Abs'!K$13),IF($B$3="Rang per inwoner",RANK(Par_Rel!K13,Par_Rel!K$2:'Par_Rel'!K$13),Par_Abs!K13)))</f>
        <v>11952787</v>
      </c>
      <c r="L18" s="32">
        <f>IF($B$3="Absolute waarden",Par_Abs!L13,IF($B$3="Rang absolute waarden",RANK(Par_Abs!L13,Par_Abs!L$2:'Par_Abs'!L$13),IF($B$3="Rang per inwoner",RANK(Par_Rel!L13,Par_Rel!L$2:'Par_Rel'!L$13),Par_Abs!L13)))</f>
        <v>681153</v>
      </c>
      <c r="M18" s="32">
        <f>IF($B$3="Absolute waarden",Par_Abs!M13,IF($B$3="Rang absolute waarden",RANK(Par_Abs!M13,Par_Abs!M$2:'Par_Abs'!M$13),IF($B$3="Rang per inwoner",RANK(Par_Rel!M13,Par_Rel!M$2:'Par_Rel'!M$13),Par_Abs!M13)))</f>
        <v>5412</v>
      </c>
      <c r="N18" s="36">
        <f>IF($B$3="Absolute waarden",Par_Abs!N13,IF($B$3="Rang absolute waarden",RANK(Par_Abs!N13,Par_Abs!N$2:'Par_Abs'!N$13),Par_Rel!N13))</f>
        <v>68.600000000000009</v>
      </c>
      <c r="O18" s="32">
        <f>IF($B$3="Absolute waarden",Par_Abs!O13,IF($B$3="Rang absolute waarden",RANK(Par_Abs!O13,Par_Abs!O$2:'Par_Abs'!O$13),IF($B$3="Rang per inwoner",RANK(Par_Rel!O13,Par_Rel!O$2:'Par_Rel'!O$13),Par_Abs!O13)))</f>
        <v>5507363</v>
      </c>
      <c r="P18" s="32">
        <f>IF($B$3="Absolute waarden",Par_Abs!P13,IF($B$3="Rang absolute waarden",RANK(Par_Abs!P13,Par_Abs!P$2:'Par_Abs'!P$13),IF($B$3="Rang per inwoner",RANK(Par_Rel!P13,Par_Rel!P$2:'Par_Rel'!P$13),Par_Abs!P13)))</f>
        <v>3961959</v>
      </c>
      <c r="Q18" s="32">
        <f>IF($B$3="Absolute waarden",Par_Abs!Q13,IF($B$3="Rang absolute waarden",RANK(Par_Abs!Q13,Par_Abs!Q$2:'Par_Abs'!Q$13),IF($B$3="Rang per inwoner",RANK(Par_Rel!Q13,Par_Rel!Q$2:'Par_Rel'!Q$13),Par_Abs!Q13)))</f>
        <v>3961959</v>
      </c>
      <c r="R18" s="36">
        <f>IF($B$3="Absolute waarden",Par_Abs!R13,IF($B$3="Rang absolute waarden",RANK(Par_Abs!R13,Par_Abs!R$2:'Par_Abs'!R$13),Par_Rel!R13))</f>
        <v>7.6</v>
      </c>
      <c r="S18" s="36">
        <f>IF($B$3="Absolute waarden",Par_Abs!S13,IF($B$3="Rang absolute waarden",RANK(Par_Abs!S13,Par_Abs!S$2:'Par_Abs'!S$13),Par_Rel!S13))</f>
        <v>9.3000000000000007</v>
      </c>
      <c r="T18" s="36">
        <f>IF($B$3="Absolute waarden",Par_Abs!T13,IF($B$3="Rang absolute waarden",RANK(Par_Abs!T13,Par_Abs!T$2:'Par_Abs'!T$13),Par_Rel!T13))</f>
        <v>6.2</v>
      </c>
    </row>
    <row r="20" spans="1:20" s="12" customFormat="1" x14ac:dyDescent="0.35">
      <c r="A20" s="12" t="s">
        <v>86</v>
      </c>
    </row>
    <row r="21" spans="1:20" s="12" customFormat="1" x14ac:dyDescent="0.35">
      <c r="A21" s="12" t="s">
        <v>87</v>
      </c>
    </row>
    <row r="22" spans="1:20" s="12" customFormat="1" x14ac:dyDescent="0.35">
      <c r="A22" s="12" t="s">
        <v>88</v>
      </c>
    </row>
  </sheetData>
  <mergeCells count="1">
    <mergeCell ref="A4:B4"/>
  </mergeCells>
  <dataValidations count="1">
    <dataValidation type="list" allowBlank="1" showInputMessage="1" showErrorMessage="1" sqref="B3" xr:uid="{01AB1CE1-C67F-48D9-9D39-30D5DB31A9BF}">
      <formula1>$A$20:$A$22</formula1>
    </dataValidation>
  </dataValidations>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A00C-B1B3-4D12-999B-78FF9407F366}">
  <dimension ref="A1:T26"/>
  <sheetViews>
    <sheetView zoomScale="70" zoomScaleNormal="70" workbookViewId="0">
      <selection activeCell="N1" sqref="N1"/>
    </sheetView>
  </sheetViews>
  <sheetFormatPr defaultColWidth="10.90625" defaultRowHeight="14.5" x14ac:dyDescent="0.35"/>
  <sheetData>
    <row r="1" spans="1:20" x14ac:dyDescent="0.35">
      <c r="A1" t="s">
        <v>0</v>
      </c>
      <c r="B1" t="s">
        <v>1</v>
      </c>
      <c r="C1" t="s">
        <v>39</v>
      </c>
      <c r="D1" t="s">
        <v>40</v>
      </c>
      <c r="E1" t="s">
        <v>41</v>
      </c>
      <c r="F1" t="s">
        <v>42</v>
      </c>
      <c r="G1" t="s">
        <v>43</v>
      </c>
      <c r="H1" t="s">
        <v>44</v>
      </c>
      <c r="I1" t="s">
        <v>45</v>
      </c>
      <c r="J1" t="s">
        <v>46</v>
      </c>
      <c r="K1" t="s">
        <v>47</v>
      </c>
      <c r="L1" t="s">
        <v>48</v>
      </c>
      <c r="M1" t="s">
        <v>49</v>
      </c>
      <c r="N1" t="s">
        <v>50</v>
      </c>
      <c r="O1" t="s">
        <v>51</v>
      </c>
      <c r="P1" t="s">
        <v>52</v>
      </c>
      <c r="Q1" t="s">
        <v>53</v>
      </c>
      <c r="R1" t="s">
        <v>54</v>
      </c>
      <c r="S1" t="s">
        <v>55</v>
      </c>
      <c r="T1" t="s">
        <v>56</v>
      </c>
    </row>
    <row r="2" spans="1:20" x14ac:dyDescent="0.35">
      <c r="A2" t="s">
        <v>27</v>
      </c>
      <c r="B2">
        <v>492167</v>
      </c>
      <c r="C2" s="23">
        <v>20510</v>
      </c>
      <c r="D2" s="26">
        <v>20.599999999999998</v>
      </c>
      <c r="E2" s="26">
        <v>94.699999999999989</v>
      </c>
      <c r="F2" s="23">
        <v>1.27</v>
      </c>
      <c r="G2" s="23">
        <v>1232</v>
      </c>
      <c r="H2" s="23">
        <v>633089</v>
      </c>
      <c r="I2" s="23">
        <v>660000</v>
      </c>
      <c r="J2" s="23">
        <v>1455813</v>
      </c>
      <c r="K2" s="23">
        <v>2219291</v>
      </c>
      <c r="L2" s="23">
        <v>124389</v>
      </c>
      <c r="M2" s="23">
        <v>925</v>
      </c>
      <c r="N2" s="26">
        <v>75</v>
      </c>
      <c r="O2" s="23">
        <v>1430125</v>
      </c>
      <c r="P2" s="23">
        <v>215388</v>
      </c>
      <c r="Q2" s="23">
        <v>215388</v>
      </c>
      <c r="R2" s="26">
        <v>8.7999999999999989</v>
      </c>
      <c r="S2" s="26">
        <v>7.3999999999999995</v>
      </c>
      <c r="T2" s="26">
        <v>7.3999999999999995</v>
      </c>
    </row>
    <row r="3" spans="1:20" x14ac:dyDescent="0.35">
      <c r="A3" t="s">
        <v>28</v>
      </c>
      <c r="B3">
        <v>416546</v>
      </c>
      <c r="C3" s="23">
        <v>0</v>
      </c>
      <c r="D3" s="26">
        <v>18.099999999999998</v>
      </c>
      <c r="E3" s="26">
        <v>78.900000000000006</v>
      </c>
      <c r="F3" s="23">
        <v>1.72</v>
      </c>
      <c r="G3" s="23">
        <v>545</v>
      </c>
      <c r="H3" s="23">
        <v>300387</v>
      </c>
      <c r="I3" s="23">
        <v>568000</v>
      </c>
      <c r="J3" s="23">
        <v>2010658</v>
      </c>
      <c r="K3" s="23">
        <v>1769637</v>
      </c>
      <c r="L3" s="23">
        <v>121387</v>
      </c>
      <c r="M3" s="23">
        <v>224</v>
      </c>
      <c r="N3" s="26">
        <v>71.7</v>
      </c>
      <c r="O3" s="23">
        <v>805620</v>
      </c>
      <c r="P3" s="23">
        <v>142103</v>
      </c>
      <c r="Q3" s="23">
        <v>142103</v>
      </c>
      <c r="R3" s="26">
        <v>5.5</v>
      </c>
      <c r="S3" s="26">
        <v>5.5</v>
      </c>
      <c r="T3" s="26">
        <v>3.9</v>
      </c>
    </row>
    <row r="4" spans="1:20" x14ac:dyDescent="0.35">
      <c r="A4" t="s">
        <v>29</v>
      </c>
      <c r="B4">
        <v>647672</v>
      </c>
      <c r="C4" s="23">
        <v>167021</v>
      </c>
      <c r="D4" s="26">
        <v>15.7</v>
      </c>
      <c r="E4" s="26">
        <v>62.2</v>
      </c>
      <c r="F4" s="23">
        <v>1.45</v>
      </c>
      <c r="G4" s="23">
        <v>1949</v>
      </c>
      <c r="H4" s="23">
        <v>547359</v>
      </c>
      <c r="I4" s="23">
        <v>754000</v>
      </c>
      <c r="J4" s="23">
        <v>2116934</v>
      </c>
      <c r="K4" s="23">
        <v>3092370</v>
      </c>
      <c r="L4" s="23">
        <v>135950</v>
      </c>
      <c r="M4" s="23">
        <v>596</v>
      </c>
      <c r="N4" s="26">
        <v>69.599999999999994</v>
      </c>
      <c r="O4" s="23">
        <v>1133123</v>
      </c>
      <c r="P4" s="23">
        <v>448218</v>
      </c>
      <c r="Q4" s="23">
        <v>448218</v>
      </c>
      <c r="R4" s="26">
        <v>9.1999999999999993</v>
      </c>
      <c r="S4" s="26">
        <v>6.9</v>
      </c>
      <c r="T4" s="26">
        <v>10.100000000000001</v>
      </c>
    </row>
    <row r="5" spans="1:20" x14ac:dyDescent="0.35">
      <c r="A5" t="s">
        <v>30</v>
      </c>
      <c r="B5">
        <v>2071972</v>
      </c>
      <c r="C5" s="23">
        <v>962429</v>
      </c>
      <c r="D5" s="26">
        <v>16</v>
      </c>
      <c r="E5" s="26">
        <v>76.5</v>
      </c>
      <c r="F5" s="23">
        <v>1.23</v>
      </c>
      <c r="G5" s="23">
        <v>4699</v>
      </c>
      <c r="H5" s="23">
        <v>2066404</v>
      </c>
      <c r="I5" s="23">
        <v>3737000</v>
      </c>
      <c r="J5" s="23">
        <v>8468228</v>
      </c>
      <c r="K5" s="23">
        <v>9130830</v>
      </c>
      <c r="L5" s="23">
        <v>486815</v>
      </c>
      <c r="M5" s="23">
        <v>3518</v>
      </c>
      <c r="N5" s="26">
        <v>67.600000000000009</v>
      </c>
      <c r="O5" s="23">
        <v>4655780</v>
      </c>
      <c r="P5" s="23">
        <v>1286149</v>
      </c>
      <c r="Q5" s="23">
        <v>1286149</v>
      </c>
      <c r="R5" s="26">
        <v>11.4</v>
      </c>
      <c r="S5" s="26">
        <v>8.1</v>
      </c>
      <c r="T5" s="26">
        <v>8.1</v>
      </c>
    </row>
    <row r="6" spans="1:20" x14ac:dyDescent="0.35">
      <c r="A6" t="s">
        <v>31</v>
      </c>
      <c r="B6">
        <v>583990</v>
      </c>
      <c r="C6" s="23">
        <v>330843</v>
      </c>
      <c r="D6" s="26">
        <v>15.2</v>
      </c>
      <c r="E6" s="26">
        <v>89.9</v>
      </c>
      <c r="F6" s="23">
        <v>1.25</v>
      </c>
      <c r="G6" s="23">
        <v>1216</v>
      </c>
      <c r="H6" s="23">
        <v>328355</v>
      </c>
      <c r="I6" s="23">
        <v>1155000</v>
      </c>
      <c r="J6" s="23">
        <v>3101333</v>
      </c>
      <c r="K6" s="23">
        <v>2731273</v>
      </c>
      <c r="L6" s="23">
        <v>131746</v>
      </c>
      <c r="M6" s="23">
        <v>961</v>
      </c>
      <c r="N6" s="26">
        <v>57.3</v>
      </c>
      <c r="O6" s="23">
        <v>576215</v>
      </c>
      <c r="P6" s="23">
        <v>898523</v>
      </c>
      <c r="Q6" s="23">
        <v>898523</v>
      </c>
      <c r="R6" s="26">
        <v>8.5</v>
      </c>
      <c r="S6" s="26">
        <v>8.1</v>
      </c>
      <c r="T6" s="26">
        <v>6.6000000000000005</v>
      </c>
    </row>
    <row r="7" spans="1:20" x14ac:dyDescent="0.35">
      <c r="A7" t="s">
        <v>32</v>
      </c>
      <c r="B7">
        <v>1116137</v>
      </c>
      <c r="C7" s="23">
        <v>313375</v>
      </c>
      <c r="D7" s="26">
        <v>12.8</v>
      </c>
      <c r="E7" s="26">
        <v>72.099999999999994</v>
      </c>
      <c r="F7" s="23">
        <v>1.38</v>
      </c>
      <c r="G7" s="23">
        <v>1833</v>
      </c>
      <c r="H7" s="23">
        <v>666108</v>
      </c>
      <c r="I7" s="23">
        <v>2170000</v>
      </c>
      <c r="J7" s="23">
        <v>3040566</v>
      </c>
      <c r="K7" s="23">
        <v>3100179</v>
      </c>
      <c r="L7" s="23">
        <v>175339</v>
      </c>
      <c r="M7" s="23">
        <v>1297</v>
      </c>
      <c r="N7" s="26">
        <v>61.3</v>
      </c>
      <c r="O7" s="23">
        <v>645967</v>
      </c>
      <c r="P7" s="23">
        <v>847289</v>
      </c>
      <c r="Q7" s="23">
        <v>847289</v>
      </c>
      <c r="R7" s="26">
        <v>9.6</v>
      </c>
      <c r="S7" s="26">
        <v>11.200000000000001</v>
      </c>
      <c r="T7" s="26">
        <v>5.6000000000000005</v>
      </c>
    </row>
    <row r="8" spans="1:20" x14ac:dyDescent="0.35">
      <c r="A8" t="s">
        <v>33</v>
      </c>
      <c r="B8">
        <v>2544806</v>
      </c>
      <c r="C8" s="23">
        <v>619909</v>
      </c>
      <c r="D8" s="26">
        <v>16</v>
      </c>
      <c r="E8" s="26">
        <v>78.900000000000006</v>
      </c>
      <c r="F8" s="23">
        <v>1.35</v>
      </c>
      <c r="G8" s="23">
        <v>3379</v>
      </c>
      <c r="H8" s="23">
        <v>1035551</v>
      </c>
      <c r="I8" s="23">
        <v>5598000</v>
      </c>
      <c r="J8" s="23">
        <v>7809416</v>
      </c>
      <c r="K8" s="23">
        <v>8629876</v>
      </c>
      <c r="L8" s="23">
        <v>501420</v>
      </c>
      <c r="M8" s="23">
        <v>2241</v>
      </c>
      <c r="N8" s="26">
        <v>63.6</v>
      </c>
      <c r="O8" s="23">
        <v>2776741</v>
      </c>
      <c r="P8" s="23">
        <v>2014627</v>
      </c>
      <c r="Q8" s="23">
        <v>2014627</v>
      </c>
      <c r="R8" s="26">
        <v>11.1</v>
      </c>
      <c r="S8" s="26">
        <v>8.6999999999999993</v>
      </c>
      <c r="T8" s="26">
        <v>5.8999999999999995</v>
      </c>
    </row>
    <row r="9" spans="1:20" x14ac:dyDescent="0.35">
      <c r="A9" t="s">
        <v>34</v>
      </c>
      <c r="B9">
        <v>2853359</v>
      </c>
      <c r="C9" s="23">
        <v>8070481</v>
      </c>
      <c r="D9" s="26">
        <v>15.2</v>
      </c>
      <c r="E9" s="26">
        <v>84.8</v>
      </c>
      <c r="F9" s="23">
        <v>1.53</v>
      </c>
      <c r="G9" s="23">
        <v>6134</v>
      </c>
      <c r="H9" s="23">
        <v>6870336</v>
      </c>
      <c r="I9" s="23">
        <v>8915000</v>
      </c>
      <c r="J9" s="23">
        <v>10012816</v>
      </c>
      <c r="K9" s="23">
        <v>8678607</v>
      </c>
      <c r="L9" s="23">
        <v>628570</v>
      </c>
      <c r="M9" s="23">
        <v>2629</v>
      </c>
      <c r="N9" s="26">
        <v>68.600000000000009</v>
      </c>
      <c r="O9" s="23">
        <v>5090778</v>
      </c>
      <c r="P9" s="23">
        <v>7079480</v>
      </c>
      <c r="Q9" s="23">
        <v>7079480</v>
      </c>
      <c r="R9" s="26">
        <v>7.6</v>
      </c>
      <c r="S9" s="26">
        <v>9.3000000000000007</v>
      </c>
      <c r="T9" s="26">
        <v>8.1</v>
      </c>
    </row>
    <row r="10" spans="1:20" x14ac:dyDescent="0.35">
      <c r="A10" t="s">
        <v>35</v>
      </c>
      <c r="B10">
        <v>1156431</v>
      </c>
      <c r="C10" s="23">
        <v>329855</v>
      </c>
      <c r="D10" s="26">
        <v>14.499999999999998</v>
      </c>
      <c r="E10" s="26">
        <v>80.7</v>
      </c>
      <c r="F10" s="23">
        <v>1.25</v>
      </c>
      <c r="G10" s="23">
        <v>2426</v>
      </c>
      <c r="H10" s="23">
        <v>282196</v>
      </c>
      <c r="I10" s="23">
        <v>2142000</v>
      </c>
      <c r="J10" s="23">
        <v>4816619</v>
      </c>
      <c r="K10" s="23">
        <v>5995480</v>
      </c>
      <c r="L10" s="23">
        <v>280335</v>
      </c>
      <c r="M10" s="23">
        <v>2152</v>
      </c>
      <c r="N10" s="26">
        <v>65.5</v>
      </c>
      <c r="O10" s="23">
        <v>3698645</v>
      </c>
      <c r="P10" s="23">
        <v>978477</v>
      </c>
      <c r="Q10" s="23">
        <v>978477</v>
      </c>
      <c r="R10" s="26">
        <v>10</v>
      </c>
      <c r="S10" s="26">
        <v>5.8999999999999995</v>
      </c>
      <c r="T10" s="26">
        <v>8.6</v>
      </c>
    </row>
    <row r="11" spans="1:20" x14ac:dyDescent="0.35">
      <c r="A11" t="s">
        <v>36</v>
      </c>
      <c r="B11">
        <v>1342158</v>
      </c>
      <c r="C11" s="23">
        <v>774764</v>
      </c>
      <c r="D11" s="26">
        <v>17.299999999999997</v>
      </c>
      <c r="E11" s="26">
        <v>77.5</v>
      </c>
      <c r="F11" s="23">
        <v>1.28</v>
      </c>
      <c r="G11" s="23">
        <v>2456</v>
      </c>
      <c r="H11" s="23">
        <v>1562982</v>
      </c>
      <c r="I11" s="23">
        <v>3160000</v>
      </c>
      <c r="J11" s="23">
        <v>5136928</v>
      </c>
      <c r="K11" s="23">
        <v>5092824</v>
      </c>
      <c r="L11" s="23">
        <v>255478</v>
      </c>
      <c r="M11" s="23">
        <v>1699</v>
      </c>
      <c r="N11" s="26">
        <v>71.899999999999991</v>
      </c>
      <c r="O11" s="23">
        <v>3946317</v>
      </c>
      <c r="P11" s="23">
        <v>1678957</v>
      </c>
      <c r="Q11" s="23">
        <v>1678957</v>
      </c>
      <c r="R11" s="26">
        <v>12.7</v>
      </c>
      <c r="S11" s="26">
        <v>8.6</v>
      </c>
      <c r="T11" s="26">
        <v>8</v>
      </c>
    </row>
    <row r="12" spans="1:20" x14ac:dyDescent="0.35">
      <c r="A12" t="s">
        <v>37</v>
      </c>
      <c r="B12">
        <v>383032</v>
      </c>
      <c r="C12" s="23">
        <v>29176</v>
      </c>
      <c r="D12" s="26">
        <v>11.600000000000001</v>
      </c>
      <c r="E12" s="26">
        <v>87.9</v>
      </c>
      <c r="F12" s="23">
        <v>1.32</v>
      </c>
      <c r="G12" s="23">
        <v>1461</v>
      </c>
      <c r="H12" s="23">
        <v>372232</v>
      </c>
      <c r="I12" s="23">
        <v>502000</v>
      </c>
      <c r="J12" s="23">
        <v>913364</v>
      </c>
      <c r="K12" s="23">
        <v>1451087</v>
      </c>
      <c r="L12" s="23">
        <v>97167</v>
      </c>
      <c r="M12" s="23">
        <v>324</v>
      </c>
      <c r="N12" s="26">
        <v>63.4</v>
      </c>
      <c r="O12" s="23">
        <v>344930</v>
      </c>
      <c r="P12" s="23">
        <v>145008</v>
      </c>
      <c r="Q12" s="23">
        <v>145008</v>
      </c>
      <c r="R12" s="26">
        <v>11.600000000000001</v>
      </c>
      <c r="S12" s="26">
        <v>4.5</v>
      </c>
      <c r="T12" s="26">
        <v>2.7</v>
      </c>
    </row>
    <row r="13" spans="1:20" x14ac:dyDescent="0.35">
      <c r="A13" t="s">
        <v>38</v>
      </c>
      <c r="B13">
        <v>3673893</v>
      </c>
      <c r="C13" s="23">
        <v>2510301</v>
      </c>
      <c r="D13" s="26">
        <v>15.2</v>
      </c>
      <c r="E13" s="26">
        <v>68.7</v>
      </c>
      <c r="F13" s="23">
        <v>1.37</v>
      </c>
      <c r="G13" s="23">
        <v>5096</v>
      </c>
      <c r="H13" s="23">
        <v>3768986</v>
      </c>
      <c r="I13" s="23">
        <v>8657000</v>
      </c>
      <c r="J13" s="23">
        <v>14012898</v>
      </c>
      <c r="K13" s="23">
        <v>11952787</v>
      </c>
      <c r="L13" s="23">
        <v>681153</v>
      </c>
      <c r="M13" s="23">
        <v>5412</v>
      </c>
      <c r="N13" s="26">
        <v>68.600000000000009</v>
      </c>
      <c r="O13" s="23">
        <v>5507363</v>
      </c>
      <c r="P13" s="23">
        <v>3961959</v>
      </c>
      <c r="Q13" s="23">
        <v>3961959</v>
      </c>
      <c r="R13" s="26">
        <v>7.6</v>
      </c>
      <c r="S13" s="26">
        <v>9.3000000000000007</v>
      </c>
      <c r="T13" s="26">
        <v>6.2</v>
      </c>
    </row>
    <row r="15" spans="1:20" x14ac:dyDescent="0.35">
      <c r="N15" s="27"/>
      <c r="O15" s="23"/>
      <c r="P15" s="23"/>
      <c r="Q15" s="23"/>
      <c r="R15" s="27"/>
      <c r="S15" s="27"/>
      <c r="T15" s="27"/>
    </row>
    <row r="16" spans="1:20" x14ac:dyDescent="0.35">
      <c r="N16" s="27"/>
      <c r="O16" s="23"/>
      <c r="P16" s="23"/>
      <c r="Q16" s="23"/>
      <c r="R16" s="27"/>
      <c r="S16" s="27"/>
      <c r="T16" s="27"/>
    </row>
    <row r="17" spans="14:20" x14ac:dyDescent="0.35">
      <c r="N17" s="27"/>
      <c r="O17" s="23"/>
      <c r="P17" s="23"/>
      <c r="Q17" s="23"/>
      <c r="R17" s="27"/>
      <c r="S17" s="27"/>
      <c r="T17" s="27"/>
    </row>
    <row r="18" spans="14:20" x14ac:dyDescent="0.35">
      <c r="N18" s="27"/>
      <c r="O18" s="23"/>
      <c r="P18" s="23"/>
      <c r="Q18" s="23"/>
      <c r="R18" s="27"/>
      <c r="S18" s="27"/>
      <c r="T18" s="27"/>
    </row>
    <row r="19" spans="14:20" x14ac:dyDescent="0.35">
      <c r="N19" s="27"/>
      <c r="O19" s="23"/>
      <c r="P19" s="23"/>
      <c r="Q19" s="23"/>
      <c r="R19" s="27"/>
      <c r="S19" s="27"/>
      <c r="T19" s="27"/>
    </row>
    <row r="20" spans="14:20" x14ac:dyDescent="0.35">
      <c r="N20" s="27"/>
      <c r="O20" s="23"/>
      <c r="P20" s="23"/>
      <c r="Q20" s="23"/>
      <c r="R20" s="27"/>
      <c r="S20" s="27"/>
      <c r="T20" s="27"/>
    </row>
    <row r="21" spans="14:20" x14ac:dyDescent="0.35">
      <c r="N21" s="27"/>
      <c r="O21" s="23"/>
      <c r="P21" s="23"/>
      <c r="Q21" s="23"/>
      <c r="R21" s="27"/>
      <c r="S21" s="27"/>
      <c r="T21" s="27"/>
    </row>
    <row r="22" spans="14:20" x14ac:dyDescent="0.35">
      <c r="N22" s="27"/>
      <c r="O22" s="23"/>
      <c r="P22" s="23"/>
      <c r="Q22" s="23"/>
      <c r="R22" s="27"/>
      <c r="S22" s="27"/>
      <c r="T22" s="27"/>
    </row>
    <row r="23" spans="14:20" x14ac:dyDescent="0.35">
      <c r="N23" s="27"/>
      <c r="O23" s="23"/>
      <c r="P23" s="23"/>
      <c r="Q23" s="23"/>
      <c r="R23" s="27"/>
      <c r="S23" s="27"/>
      <c r="T23" s="27"/>
    </row>
    <row r="24" spans="14:20" x14ac:dyDescent="0.35">
      <c r="N24" s="27"/>
      <c r="O24" s="23"/>
      <c r="P24" s="23"/>
      <c r="Q24" s="23"/>
      <c r="R24" s="27"/>
      <c r="S24" s="27"/>
      <c r="T24" s="27"/>
    </row>
    <row r="25" spans="14:20" x14ac:dyDescent="0.35">
      <c r="N25" s="27"/>
      <c r="O25" s="23"/>
      <c r="P25" s="23"/>
      <c r="Q25" s="23"/>
      <c r="R25" s="27"/>
      <c r="S25" s="27"/>
      <c r="T25" s="27"/>
    </row>
    <row r="26" spans="14:20" x14ac:dyDescent="0.35">
      <c r="N26" s="27"/>
      <c r="O26" s="23"/>
      <c r="P26" s="23"/>
      <c r="Q26" s="23"/>
      <c r="R26" s="27"/>
      <c r="S26" s="27"/>
      <c r="T26" s="2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E8A0B-0E2A-4403-878E-845863E9BEE1}">
  <dimension ref="A1:U16"/>
  <sheetViews>
    <sheetView workbookViewId="0">
      <selection activeCell="G18" sqref="G18"/>
    </sheetView>
  </sheetViews>
  <sheetFormatPr defaultColWidth="10.90625" defaultRowHeight="14.5" x14ac:dyDescent="0.35"/>
  <cols>
    <col min="3" max="3" width="10.90625" style="23"/>
  </cols>
  <sheetData>
    <row r="1" spans="1:21" x14ac:dyDescent="0.35">
      <c r="A1" s="23" t="s">
        <v>0</v>
      </c>
      <c r="B1" s="23" t="s">
        <v>1</v>
      </c>
      <c r="C1" s="23" t="s">
        <v>39</v>
      </c>
      <c r="D1" s="23" t="s">
        <v>40</v>
      </c>
      <c r="E1" s="23" t="s">
        <v>41</v>
      </c>
      <c r="F1" s="23" t="s">
        <v>42</v>
      </c>
      <c r="G1" s="23" t="s">
        <v>43</v>
      </c>
      <c r="H1" s="23" t="s">
        <v>44</v>
      </c>
      <c r="I1" s="23" t="s">
        <v>45</v>
      </c>
      <c r="J1" s="23" t="s">
        <v>46</v>
      </c>
      <c r="K1" s="23" t="s">
        <v>47</v>
      </c>
      <c r="L1" s="23" t="s">
        <v>48</v>
      </c>
      <c r="M1" s="23" t="s">
        <v>49</v>
      </c>
      <c r="N1" s="23" t="s">
        <v>50</v>
      </c>
      <c r="O1" s="23" t="s">
        <v>51</v>
      </c>
      <c r="P1" s="23" t="s">
        <v>52</v>
      </c>
      <c r="Q1" s="23" t="s">
        <v>53</v>
      </c>
      <c r="R1" s="23" t="s">
        <v>54</v>
      </c>
      <c r="S1" s="23" t="s">
        <v>55</v>
      </c>
      <c r="T1" s="23" t="s">
        <v>56</v>
      </c>
      <c r="U1" s="23"/>
    </row>
    <row r="2" spans="1:21" x14ac:dyDescent="0.35">
      <c r="A2" s="23" t="s">
        <v>27</v>
      </c>
      <c r="B2" s="23">
        <v>492167</v>
      </c>
      <c r="C2" s="23">
        <f>Par_Abs!C2/$B2</f>
        <v>4.1672846818254776E-2</v>
      </c>
      <c r="D2" s="29" t="s">
        <v>138</v>
      </c>
      <c r="E2" s="28" t="s">
        <v>138</v>
      </c>
      <c r="F2" s="28" t="s">
        <v>138</v>
      </c>
      <c r="G2" s="23">
        <f>Par_Abs!G2/$B2</f>
        <v>2.5032153720180345E-3</v>
      </c>
      <c r="H2" s="23">
        <f>Par_Abs!H2/$B2</f>
        <v>1.286329640142472</v>
      </c>
      <c r="I2" s="23">
        <f>Par_Abs!I2/$B2</f>
        <v>1.3410082350096613</v>
      </c>
      <c r="J2" s="23">
        <f>Par_Abs!J2/$B2</f>
        <v>2.9579654873244245</v>
      </c>
      <c r="K2" s="23">
        <f>Par_Abs!K2/$B2</f>
        <v>4.5092234952770101</v>
      </c>
      <c r="L2" s="23">
        <f>Par_Abs!L2/$B2</f>
        <v>0.25273738385547995</v>
      </c>
      <c r="M2" s="23">
        <f>Par_Abs!M2/$B2</f>
        <v>1.8794433596726315E-3</v>
      </c>
      <c r="N2" s="28" t="s">
        <v>138</v>
      </c>
      <c r="O2" s="23">
        <f>Par_Abs!O2/$B2</f>
        <v>2.905771821353321</v>
      </c>
      <c r="P2" s="23">
        <f>Par_Abs!P2/$B2</f>
        <v>0.43763194200342564</v>
      </c>
      <c r="Q2" s="23">
        <f>Par_Abs!Q2/$B2</f>
        <v>0.43763194200342564</v>
      </c>
      <c r="R2" s="28" t="s">
        <v>138</v>
      </c>
      <c r="S2" s="28" t="s">
        <v>138</v>
      </c>
      <c r="T2" s="28" t="s">
        <v>138</v>
      </c>
      <c r="U2" s="23"/>
    </row>
    <row r="3" spans="1:21" x14ac:dyDescent="0.35">
      <c r="A3" s="23" t="s">
        <v>28</v>
      </c>
      <c r="B3" s="23">
        <v>416546</v>
      </c>
      <c r="C3" s="23">
        <f>Par_Abs!C3/$B3</f>
        <v>0</v>
      </c>
      <c r="D3" s="29" t="s">
        <v>138</v>
      </c>
      <c r="E3" s="28" t="s">
        <v>138</v>
      </c>
      <c r="F3" s="28" t="s">
        <v>138</v>
      </c>
      <c r="G3" s="23">
        <f>Par_Abs!G3/$B3</f>
        <v>1.3083789065313316E-3</v>
      </c>
      <c r="H3" s="23">
        <f>Par_Abs!H3/$B3</f>
        <v>0.72113764146096715</v>
      </c>
      <c r="I3" s="23">
        <f>Par_Abs!I3/$B3</f>
        <v>1.3635948970821949</v>
      </c>
      <c r="J3" s="23">
        <f>Par_Abs!J3/$B3</f>
        <v>4.8269770925660067</v>
      </c>
      <c r="K3" s="23">
        <f>Par_Abs!K3/$B3</f>
        <v>4.2483591248025432</v>
      </c>
      <c r="L3" s="23">
        <f>Par_Abs!L3/$B3</f>
        <v>0.29141319326076831</v>
      </c>
      <c r="M3" s="23">
        <f>Par_Abs!M3/$B3</f>
        <v>5.3775573406058391E-4</v>
      </c>
      <c r="N3" s="28" t="s">
        <v>138</v>
      </c>
      <c r="O3" s="23">
        <f>Par_Abs!O3/$B3</f>
        <v>1.9340481003298555</v>
      </c>
      <c r="P3" s="23">
        <f>Par_Abs!P3/$B3</f>
        <v>0.34114599588040695</v>
      </c>
      <c r="Q3" s="23">
        <f>Par_Abs!Q3/$B3</f>
        <v>0.34114599588040695</v>
      </c>
      <c r="R3" s="28" t="s">
        <v>138</v>
      </c>
      <c r="S3" s="28" t="s">
        <v>138</v>
      </c>
      <c r="T3" s="28" t="s">
        <v>138</v>
      </c>
      <c r="U3" s="23"/>
    </row>
    <row r="4" spans="1:21" x14ac:dyDescent="0.35">
      <c r="A4" s="23" t="s">
        <v>29</v>
      </c>
      <c r="B4" s="23">
        <v>647672</v>
      </c>
      <c r="C4" s="23">
        <f>Par_Abs!C4/$B4</f>
        <v>0.2578789881297941</v>
      </c>
      <c r="D4" s="29" t="s">
        <v>138</v>
      </c>
      <c r="E4" s="28" t="s">
        <v>138</v>
      </c>
      <c r="F4" s="28" t="s">
        <v>138</v>
      </c>
      <c r="G4" s="23">
        <f>Par_Abs!G4/$B4</f>
        <v>3.0092392445558863E-3</v>
      </c>
      <c r="H4" s="23">
        <f>Par_Abs!H4/$B4</f>
        <v>0.84511759038525669</v>
      </c>
      <c r="I4" s="23">
        <f>Par_Abs!I4/$B4</f>
        <v>1.1641695179041243</v>
      </c>
      <c r="J4" s="23">
        <f>Par_Abs!J4/$B4</f>
        <v>3.2685278968366704</v>
      </c>
      <c r="K4" s="23">
        <f>Par_Abs!K4/$B4</f>
        <v>4.7745926950678736</v>
      </c>
      <c r="L4" s="23">
        <f>Par_Abs!L4/$B4</f>
        <v>0.20990563124544523</v>
      </c>
      <c r="M4" s="23">
        <f>Par_Abs!M4/$B4</f>
        <v>9.2021887622129722E-4</v>
      </c>
      <c r="N4" s="28" t="s">
        <v>138</v>
      </c>
      <c r="O4" s="23">
        <f>Par_Abs!O4/$B4</f>
        <v>1.7495321706048741</v>
      </c>
      <c r="P4" s="23">
        <f>Par_Abs!P4/$B4</f>
        <v>0.69204473869489491</v>
      </c>
      <c r="Q4" s="23">
        <f>Par_Abs!Q4/$B4</f>
        <v>0.69204473869489491</v>
      </c>
      <c r="R4" s="28" t="s">
        <v>138</v>
      </c>
      <c r="S4" s="28" t="s">
        <v>138</v>
      </c>
      <c r="T4" s="28" t="s">
        <v>138</v>
      </c>
      <c r="U4" s="23"/>
    </row>
    <row r="5" spans="1:21" x14ac:dyDescent="0.35">
      <c r="A5" s="23" t="s">
        <v>30</v>
      </c>
      <c r="B5" s="23">
        <v>2071972</v>
      </c>
      <c r="C5" s="23">
        <f>Par_Abs!C5/$B5</f>
        <v>0.46449903763178269</v>
      </c>
      <c r="D5" s="29" t="s">
        <v>138</v>
      </c>
      <c r="E5" s="28" t="s">
        <v>138</v>
      </c>
      <c r="F5" s="28" t="s">
        <v>138</v>
      </c>
      <c r="G5" s="23">
        <f>Par_Abs!G5/$B5</f>
        <v>2.2678877899894399E-3</v>
      </c>
      <c r="H5" s="23">
        <f>Par_Abs!H5/$B5</f>
        <v>0.997312704997944</v>
      </c>
      <c r="I5" s="23">
        <f>Par_Abs!I5/$B5</f>
        <v>1.803595801487665</v>
      </c>
      <c r="J5" s="23">
        <f>Par_Abs!J5/$B5</f>
        <v>4.0870378557239189</v>
      </c>
      <c r="K5" s="23">
        <f>Par_Abs!K5/$B5</f>
        <v>4.406830787288631</v>
      </c>
      <c r="L5" s="23">
        <f>Par_Abs!L5/$B5</f>
        <v>0.23495249935809942</v>
      </c>
      <c r="M5" s="23">
        <f>Par_Abs!M5/$B5</f>
        <v>1.6978993924628325E-3</v>
      </c>
      <c r="N5" s="28" t="s">
        <v>138</v>
      </c>
      <c r="O5" s="23">
        <f>Par_Abs!O5/$B5</f>
        <v>2.2470284347471878</v>
      </c>
      <c r="P5" s="23">
        <f>Par_Abs!P5/$B5</f>
        <v>0.62073667018666279</v>
      </c>
      <c r="Q5" s="23">
        <f>Par_Abs!Q5/$B5</f>
        <v>0.62073667018666279</v>
      </c>
      <c r="R5" s="28" t="s">
        <v>138</v>
      </c>
      <c r="S5" s="28" t="s">
        <v>138</v>
      </c>
      <c r="T5" s="28" t="s">
        <v>138</v>
      </c>
      <c r="U5" s="23"/>
    </row>
    <row r="6" spans="1:21" x14ac:dyDescent="0.35">
      <c r="A6" s="23" t="s">
        <v>31</v>
      </c>
      <c r="B6" s="23">
        <v>583990</v>
      </c>
      <c r="C6" s="23">
        <f>Par_Abs!C6/$B6</f>
        <v>0.56652168701518857</v>
      </c>
      <c r="D6" s="29" t="s">
        <v>138</v>
      </c>
      <c r="E6" s="28" t="s">
        <v>138</v>
      </c>
      <c r="F6" s="28" t="s">
        <v>138</v>
      </c>
      <c r="G6" s="23">
        <f>Par_Abs!G6/$B6</f>
        <v>2.0822274354012913E-3</v>
      </c>
      <c r="H6" s="23">
        <f>Par_Abs!H6/$B6</f>
        <v>0.56226134009143991</v>
      </c>
      <c r="I6" s="23">
        <f>Par_Abs!I6/$B6</f>
        <v>1.977773592013562</v>
      </c>
      <c r="J6" s="23">
        <f>Par_Abs!J6/$B6</f>
        <v>5.310592647134369</v>
      </c>
      <c r="K6" s="23">
        <f>Par_Abs!K6/$B6</f>
        <v>4.6769174129694004</v>
      </c>
      <c r="L6" s="23">
        <f>Par_Abs!L6/$B6</f>
        <v>0.22559632870425864</v>
      </c>
      <c r="M6" s="23">
        <f>Par_Abs!M6/$B6</f>
        <v>1.6455761228788164E-3</v>
      </c>
      <c r="N6" s="28" t="s">
        <v>138</v>
      </c>
      <c r="O6" s="23">
        <f>Par_Abs!O6/$B6</f>
        <v>0.98668641586328532</v>
      </c>
      <c r="P6" s="23">
        <f>Par_Abs!P6/$B6</f>
        <v>1.5385931265946335</v>
      </c>
      <c r="Q6" s="23">
        <f>Par_Abs!Q6/$B6</f>
        <v>1.5385931265946335</v>
      </c>
      <c r="R6" s="28" t="s">
        <v>138</v>
      </c>
      <c r="S6" s="28" t="s">
        <v>138</v>
      </c>
      <c r="T6" s="28" t="s">
        <v>138</v>
      </c>
      <c r="U6" s="23"/>
    </row>
    <row r="7" spans="1:21" x14ac:dyDescent="0.35">
      <c r="A7" s="23" t="s">
        <v>32</v>
      </c>
      <c r="B7" s="23">
        <v>1116137</v>
      </c>
      <c r="C7" s="23">
        <f>Par_Abs!C7/$B7</f>
        <v>0.28076750434758457</v>
      </c>
      <c r="D7" s="29" t="s">
        <v>138</v>
      </c>
      <c r="E7" s="28" t="s">
        <v>138</v>
      </c>
      <c r="F7" s="28" t="s">
        <v>138</v>
      </c>
      <c r="G7" s="23">
        <f>Par_Abs!G7/$B7</f>
        <v>1.6422715132640526E-3</v>
      </c>
      <c r="H7" s="23">
        <f>Par_Abs!H7/$B7</f>
        <v>0.59679770494123929</v>
      </c>
      <c r="I7" s="23">
        <f>Par_Abs!I7/$B7</f>
        <v>1.9442057740223646</v>
      </c>
      <c r="J7" s="23">
        <f>Par_Abs!J7/$B7</f>
        <v>2.7241870845604077</v>
      </c>
      <c r="K7" s="23">
        <f>Par_Abs!K7/$B7</f>
        <v>2.7775971946096223</v>
      </c>
      <c r="L7" s="23">
        <f>Par_Abs!L7/$B7</f>
        <v>0.15709451438309097</v>
      </c>
      <c r="M7" s="23">
        <f>Par_Abs!M7/$B7</f>
        <v>1.1620437276069157E-3</v>
      </c>
      <c r="N7" s="28" t="s">
        <v>138</v>
      </c>
      <c r="O7" s="23">
        <f>Par_Abs!O7/$B7</f>
        <v>0.57875242913728331</v>
      </c>
      <c r="P7" s="23">
        <f>Par_Abs!P7/$B7</f>
        <v>0.75912634380904853</v>
      </c>
      <c r="Q7" s="23">
        <f>Par_Abs!Q7/$B7</f>
        <v>0.75912634380904853</v>
      </c>
      <c r="R7" s="28" t="s">
        <v>138</v>
      </c>
      <c r="S7" s="28" t="s">
        <v>138</v>
      </c>
      <c r="T7" s="28" t="s">
        <v>138</v>
      </c>
      <c r="U7" s="23"/>
    </row>
    <row r="8" spans="1:21" x14ac:dyDescent="0.35">
      <c r="A8" s="23" t="s">
        <v>33</v>
      </c>
      <c r="B8" s="23">
        <v>2544806</v>
      </c>
      <c r="C8" s="23">
        <f>Par_Abs!C8/$B8</f>
        <v>0.24359774379658017</v>
      </c>
      <c r="D8" s="29" t="s">
        <v>138</v>
      </c>
      <c r="E8" s="28" t="s">
        <v>138</v>
      </c>
      <c r="F8" s="28" t="s">
        <v>138</v>
      </c>
      <c r="G8" s="23">
        <f>Par_Abs!G8/$B8</f>
        <v>1.3278025908458248E-3</v>
      </c>
      <c r="H8" s="23">
        <f>Par_Abs!H8/$B8</f>
        <v>0.40692728640218545</v>
      </c>
      <c r="I8" s="23">
        <f>Par_Abs!I8/$B8</f>
        <v>2.1997747568969892</v>
      </c>
      <c r="J8" s="23">
        <f>Par_Abs!J8/$B8</f>
        <v>3.0687667350674275</v>
      </c>
      <c r="K8" s="23">
        <f>Par_Abs!K8/$B8</f>
        <v>3.3911724508665886</v>
      </c>
      <c r="L8" s="23">
        <f>Par_Abs!L8/$B8</f>
        <v>0.1970366306901194</v>
      </c>
      <c r="M8" s="23">
        <f>Par_Abs!M8/$B8</f>
        <v>8.8061722583175303E-4</v>
      </c>
      <c r="N8" s="28" t="s">
        <v>138</v>
      </c>
      <c r="O8" s="23">
        <f>Par_Abs!O8/$B8</f>
        <v>1.091140542736853</v>
      </c>
      <c r="P8" s="23">
        <f>Par_Abs!P8/$B8</f>
        <v>0.79166231139033783</v>
      </c>
      <c r="Q8" s="23">
        <f>Par_Abs!Q8/$B8</f>
        <v>0.79166231139033783</v>
      </c>
      <c r="R8" s="28" t="s">
        <v>138</v>
      </c>
      <c r="S8" s="28" t="s">
        <v>138</v>
      </c>
      <c r="T8" s="28" t="s">
        <v>138</v>
      </c>
      <c r="U8" s="23"/>
    </row>
    <row r="9" spans="1:21" x14ac:dyDescent="0.35">
      <c r="A9" s="23" t="s">
        <v>34</v>
      </c>
      <c r="B9" s="23">
        <v>2853359</v>
      </c>
      <c r="C9" s="23">
        <f>Par_Abs!C9/$B9</f>
        <v>2.8284141602931845</v>
      </c>
      <c r="D9" s="29" t="s">
        <v>138</v>
      </c>
      <c r="E9" s="28" t="s">
        <v>138</v>
      </c>
      <c r="F9" s="28" t="s">
        <v>138</v>
      </c>
      <c r="G9" s="23">
        <f>Par_Abs!G9/$B9</f>
        <v>2.1497470174625766E-3</v>
      </c>
      <c r="H9" s="23">
        <f>Par_Abs!H9/$B9</f>
        <v>2.4078063783772037</v>
      </c>
      <c r="I9" s="23">
        <f>Par_Abs!I9/$B9</f>
        <v>3.1243877829603637</v>
      </c>
      <c r="J9" s="23">
        <f>Par_Abs!J9/$B9</f>
        <v>3.5091329201828443</v>
      </c>
      <c r="K9" s="23">
        <f>Par_Abs!K9/$B9</f>
        <v>3.0415405141799541</v>
      </c>
      <c r="L9" s="23">
        <f>Par_Abs!L9/$B9</f>
        <v>0.22029124270727937</v>
      </c>
      <c r="M9" s="23">
        <f>Par_Abs!M9/$B9</f>
        <v>9.2137021664641567E-4</v>
      </c>
      <c r="N9" s="28" t="s">
        <v>138</v>
      </c>
      <c r="O9" s="23">
        <f>Par_Abs!O9/$B9</f>
        <v>1.784135119345305</v>
      </c>
      <c r="P9" s="23">
        <f>Par_Abs!P9/$B9</f>
        <v>2.4811038498835933</v>
      </c>
      <c r="Q9" s="23">
        <f>Par_Abs!Q9/$B9</f>
        <v>2.4811038498835933</v>
      </c>
      <c r="R9" s="28" t="s">
        <v>138</v>
      </c>
      <c r="S9" s="28" t="s">
        <v>138</v>
      </c>
      <c r="T9" s="28" t="s">
        <v>138</v>
      </c>
      <c r="U9" s="23"/>
    </row>
    <row r="10" spans="1:21" x14ac:dyDescent="0.35">
      <c r="A10" s="23" t="s">
        <v>35</v>
      </c>
      <c r="B10" s="23">
        <v>1156431</v>
      </c>
      <c r="C10" s="23">
        <f>Par_Abs!C10/$B10</f>
        <v>0.28523534910426995</v>
      </c>
      <c r="D10" s="29" t="s">
        <v>138</v>
      </c>
      <c r="E10" s="28" t="s">
        <v>138</v>
      </c>
      <c r="F10" s="28" t="s">
        <v>138</v>
      </c>
      <c r="G10" s="23">
        <f>Par_Abs!G10/$B10</f>
        <v>2.097833766130448E-3</v>
      </c>
      <c r="H10" s="23">
        <f>Par_Abs!H10/$B10</f>
        <v>0.24402320588085238</v>
      </c>
      <c r="I10" s="23">
        <f>Par_Abs!I10/$B10</f>
        <v>1.8522505882322422</v>
      </c>
      <c r="J10" s="23">
        <f>Par_Abs!J10/$B10</f>
        <v>4.1650725378340772</v>
      </c>
      <c r="K10" s="23">
        <f>Par_Abs!K10/$B10</f>
        <v>5.1844684205110374</v>
      </c>
      <c r="L10" s="23">
        <f>Par_Abs!L10/$B10</f>
        <v>0.24241394428201943</v>
      </c>
      <c r="M10" s="23">
        <f>Par_Abs!M10/$B10</f>
        <v>1.8608978832286578E-3</v>
      </c>
      <c r="N10" s="28" t="s">
        <v>138</v>
      </c>
      <c r="O10" s="23">
        <f>Par_Abs!O10/$B10</f>
        <v>3.1983274402017932</v>
      </c>
      <c r="P10" s="23">
        <f>Par_Abs!P10/$B10</f>
        <v>0.84611792662078411</v>
      </c>
      <c r="Q10" s="23">
        <f>Par_Abs!Q10/$B10</f>
        <v>0.84611792662078411</v>
      </c>
      <c r="R10" s="28" t="s">
        <v>138</v>
      </c>
      <c r="S10" s="28" t="s">
        <v>138</v>
      </c>
      <c r="T10" s="28" t="s">
        <v>138</v>
      </c>
      <c r="U10" s="23"/>
    </row>
    <row r="11" spans="1:21" x14ac:dyDescent="0.35">
      <c r="A11" s="23" t="s">
        <v>36</v>
      </c>
      <c r="B11" s="23">
        <v>1342158</v>
      </c>
      <c r="C11" s="23">
        <f>Par_Abs!C11/$B11</f>
        <v>0.57725245462903774</v>
      </c>
      <c r="D11" s="29" t="s">
        <v>138</v>
      </c>
      <c r="E11" s="28" t="s">
        <v>138</v>
      </c>
      <c r="F11" s="28" t="s">
        <v>138</v>
      </c>
      <c r="G11" s="23">
        <f>Par_Abs!G11/$B11</f>
        <v>1.8298888804447763E-3</v>
      </c>
      <c r="H11" s="23">
        <f>Par_Abs!H11/$B11</f>
        <v>1.1645290643873523</v>
      </c>
      <c r="I11" s="23">
        <f>Par_Abs!I11/$B11</f>
        <v>2.3544172891716175</v>
      </c>
      <c r="J11" s="23">
        <f>Par_Abs!J11/$B11</f>
        <v>3.8273645874777782</v>
      </c>
      <c r="K11" s="23">
        <f>Par_Abs!K11/$B11</f>
        <v>3.7945040747810617</v>
      </c>
      <c r="L11" s="23">
        <f>Par_Abs!L11/$B11</f>
        <v>0.19034867727942612</v>
      </c>
      <c r="M11" s="23">
        <f>Par_Abs!M11/$B11</f>
        <v>1.2658718273109424E-3</v>
      </c>
      <c r="N11" s="28" t="s">
        <v>138</v>
      </c>
      <c r="O11" s="23">
        <f>Par_Abs!O11/$B11</f>
        <v>2.9402775232126173</v>
      </c>
      <c r="P11" s="23">
        <f>Par_Abs!P11/$B11</f>
        <v>1.2509384141062379</v>
      </c>
      <c r="Q11" s="23">
        <f>Par_Abs!Q11/$B11</f>
        <v>1.2509384141062379</v>
      </c>
      <c r="R11" s="28" t="s">
        <v>138</v>
      </c>
      <c r="S11" s="28" t="s">
        <v>138</v>
      </c>
      <c r="T11" s="28" t="s">
        <v>138</v>
      </c>
      <c r="U11" s="23"/>
    </row>
    <row r="12" spans="1:21" x14ac:dyDescent="0.35">
      <c r="A12" s="23" t="s">
        <v>37</v>
      </c>
      <c r="B12" s="23">
        <v>383032</v>
      </c>
      <c r="C12" s="23">
        <f>Par_Abs!C12/$B12</f>
        <v>7.6171181520081871E-2</v>
      </c>
      <c r="D12" s="29" t="s">
        <v>138</v>
      </c>
      <c r="E12" s="28" t="s">
        <v>138</v>
      </c>
      <c r="F12" s="28" t="s">
        <v>138</v>
      </c>
      <c r="G12" s="23">
        <f>Par_Abs!G12/$B12</f>
        <v>3.8143027214436391E-3</v>
      </c>
      <c r="H12" s="23">
        <f>Par_Abs!H12/$B12</f>
        <v>0.97180392238768565</v>
      </c>
      <c r="I12" s="23">
        <f>Par_Abs!I12/$B12</f>
        <v>1.3105954593872053</v>
      </c>
      <c r="J12" s="23">
        <f>Par_Abs!J12/$B12</f>
        <v>2.3845631696568432</v>
      </c>
      <c r="K12" s="23">
        <f>Par_Abs!K12/$B12</f>
        <v>3.7884223772426324</v>
      </c>
      <c r="L12" s="23">
        <f>Par_Abs!L12/$B12</f>
        <v>0.25367854382923621</v>
      </c>
      <c r="M12" s="23">
        <f>Par_Abs!M12/$B12</f>
        <v>8.4588232836943131E-4</v>
      </c>
      <c r="N12" s="28" t="s">
        <v>138</v>
      </c>
      <c r="O12" s="23">
        <f>Par_Abs!O12/$B12</f>
        <v>0.90052528248292574</v>
      </c>
      <c r="P12" s="23">
        <f>Par_Abs!P12/$B12</f>
        <v>0.3785793354080077</v>
      </c>
      <c r="Q12" s="23">
        <f>Par_Abs!Q12/$B12</f>
        <v>0.3785793354080077</v>
      </c>
      <c r="R12" s="28" t="s">
        <v>138</v>
      </c>
      <c r="S12" s="28" t="s">
        <v>138</v>
      </c>
      <c r="T12" s="28" t="s">
        <v>138</v>
      </c>
      <c r="U12" s="23"/>
    </row>
    <row r="13" spans="1:21" x14ac:dyDescent="0.35">
      <c r="A13" s="23" t="s">
        <v>38</v>
      </c>
      <c r="B13" s="23">
        <v>3673893</v>
      </c>
      <c r="C13" s="23">
        <f>Par_Abs!C13/$B13</f>
        <v>0.68328092298823073</v>
      </c>
      <c r="D13" s="29" t="s">
        <v>138</v>
      </c>
      <c r="E13" s="28" t="s">
        <v>138</v>
      </c>
      <c r="F13" s="28" t="s">
        <v>138</v>
      </c>
      <c r="G13" s="23">
        <f>Par_Abs!G13/$B13</f>
        <v>1.3870844904846167E-3</v>
      </c>
      <c r="H13" s="23">
        <f>Par_Abs!H13/$B13</f>
        <v>1.0258834429854109</v>
      </c>
      <c r="I13" s="23">
        <f>Par_Abs!I13/$B13</f>
        <v>2.3563560506525367</v>
      </c>
      <c r="J13" s="23">
        <f>Par_Abs!J13/$B13</f>
        <v>3.8141823945335371</v>
      </c>
      <c r="K13" s="23">
        <f>Par_Abs!K13/$B13</f>
        <v>3.2534390631409242</v>
      </c>
      <c r="L13" s="23">
        <f>Par_Abs!L13/$B13</f>
        <v>0.18540360320782343</v>
      </c>
      <c r="M13" s="23">
        <f>Par_Abs!M13/$B13</f>
        <v>1.4730967940546989E-3</v>
      </c>
      <c r="N13" s="28" t="s">
        <v>138</v>
      </c>
      <c r="O13" s="23">
        <f>Par_Abs!O13/$B13</f>
        <v>1.499053728565312</v>
      </c>
      <c r="P13" s="23">
        <f>Par_Abs!P13/$B13</f>
        <v>1.0784089248108206</v>
      </c>
      <c r="Q13" s="23">
        <f>Par_Abs!Q13/$B13</f>
        <v>1.0784089248108206</v>
      </c>
      <c r="R13" s="28" t="s">
        <v>138</v>
      </c>
      <c r="S13" s="28" t="s">
        <v>138</v>
      </c>
      <c r="T13" s="28" t="s">
        <v>138</v>
      </c>
      <c r="U13" s="23"/>
    </row>
    <row r="14" spans="1:21" x14ac:dyDescent="0.35">
      <c r="A14" s="23"/>
      <c r="B14" s="23"/>
      <c r="D14" s="23"/>
      <c r="E14" s="23"/>
      <c r="F14" s="23"/>
      <c r="G14" s="23"/>
      <c r="H14" s="23"/>
      <c r="I14" s="23"/>
      <c r="J14" s="23"/>
      <c r="K14" s="23"/>
      <c r="L14" s="23"/>
      <c r="M14" s="23"/>
      <c r="N14" s="23"/>
      <c r="O14" s="23"/>
      <c r="P14" s="23"/>
      <c r="Q14" s="23"/>
      <c r="R14" s="23"/>
      <c r="S14" s="23"/>
      <c r="T14" s="23"/>
      <c r="U14" s="23"/>
    </row>
    <row r="15" spans="1:21" x14ac:dyDescent="0.35">
      <c r="A15" s="23"/>
      <c r="B15" s="23"/>
      <c r="D15" s="23"/>
      <c r="E15" s="23"/>
      <c r="F15" s="23"/>
      <c r="G15" s="23"/>
      <c r="H15" s="23"/>
      <c r="I15" s="23"/>
      <c r="J15" s="23"/>
      <c r="K15" s="23"/>
      <c r="L15" s="23"/>
      <c r="M15" s="23"/>
      <c r="N15" s="23"/>
      <c r="O15" s="23"/>
      <c r="P15" s="23"/>
      <c r="Q15" s="23"/>
      <c r="R15" s="23"/>
      <c r="S15" s="23"/>
      <c r="T15" s="23"/>
      <c r="U15" s="23"/>
    </row>
    <row r="16" spans="1:21" x14ac:dyDescent="0.35">
      <c r="A16" s="23"/>
      <c r="B16" s="23"/>
      <c r="D16" s="23"/>
      <c r="E16" s="23"/>
      <c r="F16" s="23"/>
      <c r="G16" s="23"/>
      <c r="H16" s="23"/>
      <c r="I16" s="23"/>
      <c r="J16" s="23"/>
      <c r="K16" s="23"/>
      <c r="L16" s="23"/>
      <c r="M16" s="23"/>
      <c r="N16" s="23"/>
      <c r="O16" s="23"/>
      <c r="P16" s="23"/>
      <c r="Q16" s="23"/>
      <c r="R16" s="23"/>
      <c r="S16" s="23"/>
      <c r="T16" s="23"/>
      <c r="U16" s="23"/>
    </row>
  </sheetData>
  <pageMargins left="0.7" right="0.7" top="0.75" bottom="0.75" header="0.3" footer="0.3"/>
  <pageSetup paperSize="9"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55071-63FA-45A6-8248-D0E352ACB9EC}">
  <dimension ref="A1:AD22"/>
  <sheetViews>
    <sheetView zoomScale="85" zoomScaleNormal="85" workbookViewId="0">
      <pane xSplit="1" topLeftCell="B1" activePane="topRight" state="frozen"/>
      <selection pane="topRight"/>
    </sheetView>
  </sheetViews>
  <sheetFormatPr defaultColWidth="10.90625" defaultRowHeight="14.5" x14ac:dyDescent="0.35"/>
  <cols>
    <col min="1" max="1" width="24.36328125" customWidth="1"/>
    <col min="2" max="2" width="22.1796875" customWidth="1"/>
    <col min="3" max="27" width="12.6328125" customWidth="1"/>
  </cols>
  <sheetData>
    <row r="1" spans="1:30" ht="23.5" x14ac:dyDescent="0.55000000000000004">
      <c r="A1" s="1" t="s">
        <v>139</v>
      </c>
    </row>
    <row r="2" spans="1:30" ht="14.5" customHeight="1" thickBot="1" x14ac:dyDescent="0.6">
      <c r="A2" s="1"/>
    </row>
    <row r="3" spans="1:30" ht="16" thickBot="1" x14ac:dyDescent="0.4">
      <c r="A3" s="2" t="s">
        <v>90</v>
      </c>
      <c r="B3" s="39" t="s">
        <v>86</v>
      </c>
      <c r="D3" s="14" t="str">
        <f>IF(B3="Absolute waarden","Deze weergave toont de absolute waarden per provincie.",IF(B3="Rang absolute waarden","Deze weergave toont hoe hoe de provincies zich tot elkaar verhouden. De provincie met waarde 1 heeft in absolute zin de grootste geldstromen.",IF(B3="Rang per inwoner","Voor deze weergave is het aantal voorzieningen afgezet tegen het aantal inwoners. De provincie met waarde 1 heeft per inwoner de grootste geldstromen.","")))</f>
        <v>Deze weergave toont de absolute waarden per provincie.</v>
      </c>
    </row>
    <row r="4" spans="1:30" ht="30" customHeight="1" x14ac:dyDescent="0.35">
      <c r="A4" s="21" t="s">
        <v>141</v>
      </c>
      <c r="B4" s="21"/>
    </row>
    <row r="6" spans="1:30" s="6" customFormat="1" ht="52.5" x14ac:dyDescent="0.35">
      <c r="A6" s="54" t="s">
        <v>0</v>
      </c>
      <c r="B6" s="54" t="s">
        <v>1</v>
      </c>
      <c r="C6" s="54" t="s">
        <v>57</v>
      </c>
      <c r="D6" s="54" t="s">
        <v>58</v>
      </c>
      <c r="E6" s="54" t="s">
        <v>59</v>
      </c>
      <c r="F6" s="54" t="s">
        <v>60</v>
      </c>
      <c r="G6" s="54" t="s">
        <v>61</v>
      </c>
      <c r="H6" s="54" t="s">
        <v>62</v>
      </c>
      <c r="I6" s="54" t="s">
        <v>63</v>
      </c>
      <c r="J6" s="54" t="s">
        <v>64</v>
      </c>
      <c r="K6" s="54" t="s">
        <v>65</v>
      </c>
      <c r="L6" s="54" t="s">
        <v>66</v>
      </c>
      <c r="M6" s="54" t="s">
        <v>67</v>
      </c>
      <c r="N6" s="54" t="s">
        <v>68</v>
      </c>
      <c r="O6" s="54" t="s">
        <v>69</v>
      </c>
      <c r="P6" s="54" t="s">
        <v>70</v>
      </c>
      <c r="Q6" s="54" t="s">
        <v>71</v>
      </c>
      <c r="R6" s="54" t="s">
        <v>72</v>
      </c>
      <c r="S6" s="54" t="s">
        <v>73</v>
      </c>
      <c r="T6" s="54" t="s">
        <v>74</v>
      </c>
      <c r="U6" s="54" t="s">
        <v>75</v>
      </c>
      <c r="V6" s="54" t="s">
        <v>76</v>
      </c>
      <c r="W6" s="54" t="s">
        <v>77</v>
      </c>
      <c r="X6" s="54" t="s">
        <v>78</v>
      </c>
      <c r="Y6" s="54" t="s">
        <v>79</v>
      </c>
      <c r="Z6" s="54" t="s">
        <v>80</v>
      </c>
      <c r="AA6" s="54" t="s">
        <v>81</v>
      </c>
      <c r="AB6" s="54" t="s">
        <v>208</v>
      </c>
      <c r="AC6" s="54" t="s">
        <v>83</v>
      </c>
      <c r="AD6" s="41" t="s">
        <v>84</v>
      </c>
    </row>
    <row r="7" spans="1:30" x14ac:dyDescent="0.35">
      <c r="A7" s="42" t="s">
        <v>27</v>
      </c>
      <c r="B7" s="43">
        <v>492167</v>
      </c>
      <c r="C7" s="43">
        <f>IF($B$3="Absolute waarden",Geld_Abs!C2,IF($B$3="Rang absolute waarden",RANK(Geld_Abs!C2,Geld_Abs!C$2:'Geld_Abs'!C$13),IF($B$3="Rang per inwoner",RANK(Geld_Rel!C2,Geld_Rel!C$2:'Geld_Rel'!C$13),Geld_Abs!C2)))</f>
        <v>2233826</v>
      </c>
      <c r="D7" s="43">
        <f>IF($B$3="Absolute waarden",Geld_Abs!D2,IF($B$3="Rang absolute waarden",RANK(Geld_Abs!D2,Geld_Abs!D$2:'Geld_Abs'!D$13),IF($B$3="Rang per inwoner",RANK(Geld_Rel!D2,Geld_Rel!D$2:'Geld_Rel'!D$13),Geld_Abs!D2)))</f>
        <v>255000</v>
      </c>
      <c r="E7" s="43">
        <f>IF($B$3="Absolute waarden",Geld_Abs!E2,IF($B$3="Rang absolute waarden",RANK(Geld_Abs!E2,Geld_Abs!E$2:'Geld_Abs'!E$13),IF($B$3="Rang per inwoner",RANK(Geld_Rel!E2,Geld_Rel!E$2:'Geld_Rel'!E$13),Geld_Abs!E2)))</f>
        <v>4425084</v>
      </c>
      <c r="F7" s="43">
        <f>IF($B$3="Absolute waarden",Geld_Abs!F2,IF($B$3="Rang absolute waarden",RANK(Geld_Abs!F2,Geld_Abs!F$2:'Geld_Abs'!F$13),IF($B$3="Rang per inwoner",RANK(Geld_Rel!F2,Geld_Rel!F$2:'Geld_Rel'!F$13),Geld_Abs!F2)))</f>
        <v>1898000</v>
      </c>
      <c r="G7" s="43">
        <f>IF($B$3="Absolute waarden",Geld_Abs!G2,IF($B$3="Rang absolute waarden",RANK(Geld_Abs!G2,Geld_Abs!G$2:'Geld_Abs'!G$13),IF($B$3="Rang per inwoner",RANK(Geld_Rel!G2,Geld_Rel!G$2:'Geld_Rel'!G$13),Geld_Abs!G2)))</f>
        <v>4822849</v>
      </c>
      <c r="H7" s="43">
        <f>IF($B$3="Absolute waarden",Geld_Abs!H2,IF($B$3="Rang absolute waarden",RANK(Geld_Abs!H2,Geld_Abs!H$2:'Geld_Abs'!H$13),IF($B$3="Rang per inwoner",RANK(Geld_Rel!H2,Geld_Rel!H$2:'Geld_Rel'!H$13),Geld_Abs!H2)))</f>
        <v>1908004</v>
      </c>
      <c r="I7" s="43">
        <f>IF($B$3="Absolute waarden",Geld_Abs!I2,IF($B$3="Rang absolute waarden",RANK(Geld_Abs!I2,Geld_Abs!I$2:'Geld_Abs'!I$13),IF($B$3="Rang per inwoner",RANK(Geld_Rel!I2,Geld_Rel!I$2:'Geld_Rel'!I$13),Geld_Abs!I2)))</f>
        <v>259996</v>
      </c>
      <c r="J7" s="43">
        <f>IF($B$3="Absolute waarden",Geld_Abs!J2,IF($B$3="Rang absolute waarden",RANK(Geld_Abs!J2,Geld_Abs!J$2:'Geld_Abs'!J$13),IF($B$3="Rang per inwoner",RANK(Geld_Rel!J2,Geld_Rel!J$2:'Geld_Rel'!J$13),Geld_Abs!J2)))</f>
        <v>942000</v>
      </c>
      <c r="K7" s="43">
        <f>IF($B$3="Absolute waarden",Geld_Abs!K2,IF($B$3="Rang absolute waarden",RANK(Geld_Abs!K2,Geld_Abs!K$2:'Geld_Abs'!K$13),IF($B$3="Rang per inwoner",RANK(Geld_Rel!K2,Geld_Rel!K$2:'Geld_Rel'!K$13),Geld_Abs!K2)))</f>
        <v>6622000</v>
      </c>
      <c r="L7" s="43">
        <f>IF($B$3="Absolute waarden",Geld_Abs!L2,IF($B$3="Rang absolute waarden",RANK(Geld_Abs!L2,Geld_Abs!L$2:'Geld_Abs'!L$13),IF($B$3="Rang per inwoner",RANK(Geld_Rel!L2,Geld_Rel!L$2:'Geld_Rel'!L$13),Geld_Abs!L2)))</f>
        <v>485000</v>
      </c>
      <c r="M7" s="43">
        <f>IF($B$3="Absolute waarden",Geld_Abs!M2,IF($B$3="Rang absolute waarden",RANK(Geld_Abs!M2,Geld_Abs!M$2:'Geld_Abs'!M$13),IF($B$3="Rang per inwoner",RANK(Geld_Rel!M2,Geld_Rel!M$2:'Geld_Rel'!M$13),Geld_Abs!M2)))</f>
        <v>3217000</v>
      </c>
      <c r="N7" s="43">
        <f>IF($B$3="Absolute waarden",Geld_Abs!N2,IF($B$3="Rang absolute waarden",RANK(Geld_Abs!N2,Geld_Abs!N$2:'Geld_Abs'!N$13),IF($B$3="Rang per inwoner",RANK(Geld_Rel!N2,Geld_Rel!N$2:'Geld_Rel'!N$13),Geld_Abs!N2)))</f>
        <v>6030000</v>
      </c>
      <c r="O7" s="43">
        <f>IF($B$3="Absolute waarden",Geld_Abs!O2,IF($B$3="Rang absolute waarden",RANK(Geld_Abs!O2,Geld_Abs!O$2:'Geld_Abs'!O$13),IF($B$3="Rang per inwoner",RANK(Geld_Rel!O2,Geld_Rel!O$2:'Geld_Rel'!O$13),Geld_Abs!O2)))</f>
        <v>1338877</v>
      </c>
      <c r="P7" s="43">
        <f>IF($B$3="Absolute waarden",Geld_Abs!P2,IF($B$3="Rang absolute waarden",RANK(Geld_Abs!P2,Geld_Abs!P$2:'Geld_Abs'!P$13),IF($B$3="Rang per inwoner",RANK(Geld_Rel!P2,Geld_Rel!P$2:'Geld_Rel'!P$13),Geld_Abs!P2)))</f>
        <v>296632</v>
      </c>
      <c r="Q7" s="43">
        <f>IF($B$3="Absolute waarden",Geld_Abs!Q2,IF($B$3="Rang absolute waarden",RANK(Geld_Abs!Q2,Geld_Abs!Q$2:'Geld_Abs'!Q$13),IF($B$3="Rang per inwoner",RANK(Geld_Rel!Q2,Geld_Rel!Q$2:'Geld_Rel'!Q$13),Geld_Abs!Q2)))</f>
        <v>233364</v>
      </c>
      <c r="R7" s="43">
        <f>IF($B$3="Absolute waarden",Geld_Abs!R2,IF($B$3="Rang absolute waarden",RANK(Geld_Abs!R2,Geld_Abs!R$2:'Geld_Abs'!R$13),IF($B$3="Rang per inwoner",RANK(Geld_Rel!R2,Geld_Rel!R$2:'Geld_Rel'!R$13),Geld_Abs!R2)))</f>
        <v>0</v>
      </c>
      <c r="S7" s="43">
        <f>IF($B$3="Absolute waarden",Geld_Abs!S2,IF($B$3="Rang absolute waarden",RANK(Geld_Abs!S2,Geld_Abs!S$2:'Geld_Abs'!S$13),IF($B$3="Rang per inwoner",RANK(Geld_Rel!S2,Geld_Rel!S$2:'Geld_Rel'!S$13),Geld_Abs!S2)))</f>
        <v>67000</v>
      </c>
      <c r="T7" s="43">
        <f>IF($B$3="Absolute waarden",Geld_Abs!T2,IF($B$3="Rang absolute waarden",RANK(Geld_Abs!T2,Geld_Abs!T$2:'Geld_Abs'!T$13),IF($B$3="Rang per inwoner",RANK(Geld_Rel!T2,Geld_Rel!T$2:'Geld_Rel'!T$13),Geld_Abs!T2)))</f>
        <v>52928494.549999997</v>
      </c>
      <c r="U7" s="43">
        <f>IF($B$3="Absolute waarden",Geld_Abs!U2,IF($B$3="Rang absolute waarden",RANK(Geld_Abs!U2,Geld_Abs!U$2:'Geld_Abs'!U$13),IF($B$3="Rang per inwoner",RANK(Geld_Rel!U2,Geld_Rel!U$2:'Geld_Rel'!U$13),Geld_Abs!U2)))</f>
        <v>13076338</v>
      </c>
      <c r="V7" s="43">
        <f>IF($B$3="Absolute waarden",Geld_Abs!V2,IF($B$3="Rang absolute waarden",RANK(Geld_Abs!V2,Geld_Abs!V$2:'Geld_Abs'!V$13),IF($B$3="Rang per inwoner",RANK(Geld_Rel!V2,Geld_Rel!V$2:'Geld_Rel'!V$13),Geld_Abs!V2)))</f>
        <v>3449986</v>
      </c>
      <c r="W7" s="43">
        <f>IF($B$3="Absolute waarden",Geld_Abs!W2,IF($B$3="Rang absolute waarden",RANK(Geld_Abs!W2,Geld_Abs!W$2:'Geld_Abs'!W$13),IF($B$3="Rang per inwoner",RANK(Geld_Rel!W2,Geld_Rel!W$2:'Geld_Rel'!W$13),Geld_Abs!W2)))</f>
        <v>12806003</v>
      </c>
      <c r="X7" s="43">
        <f>IF($B$3="Absolute waarden",Geld_Abs!X2,IF($B$3="Rang absolute waarden",RANK(Geld_Abs!X2,Geld_Abs!X$2:'Geld_Abs'!X$13),IF($B$3="Rang per inwoner",RANK(Geld_Rel!X2,Geld_Rel!X$2:'Geld_Rel'!X$13),Geld_Abs!X2)))</f>
        <v>3532000</v>
      </c>
      <c r="Y7" s="43">
        <f>IF($B$3="Absolute waarden",Geld_Abs!Y2,IF($B$3="Rang absolute waarden",RANK(Geld_Abs!Y2,Geld_Abs!Y$2:'Geld_Abs'!Y$13),IF($B$3="Rang per inwoner",RANK(Geld_Rel!Y2,Geld_Rel!Y$2:'Geld_Rel'!Y$13),Geld_Abs!Y2)))</f>
        <v>6419323</v>
      </c>
      <c r="Z7" s="43">
        <f>IF($B$3="Absolute waarden",Geld_Abs!Z2,IF($B$3="Rang absolute waarden",RANK(Geld_Abs!Z2,Geld_Abs!Z$2:'Geld_Abs'!Z$13),IF($B$3="Rang per inwoner",RANK(Geld_Rel!Z2,Geld_Rel!Z$2:'Geld_Rel'!Z$13),Geld_Abs!Z2)))</f>
        <v>15905371</v>
      </c>
      <c r="AA7" s="43">
        <f>IF($B$3="Absolute waarden",Geld_Abs!AA2,IF($B$3="Rang absolute waarden",RANK(Geld_Abs!AA2,Geld_Abs!AA$2:'Geld_Abs'!AA$13),IF($B$3="Rang per inwoner",RANK(Geld_Rel!AA2,Geld_Rel!AA$2:'Geld_Rel'!AA$13),Geld_Abs!AA2)))</f>
        <v>2005000</v>
      </c>
      <c r="AB7" s="44">
        <f>IF($B$3="Absolute waarden",Geld_Abs!AB2,IF($B$3="Rang absolute waarden",RANK(Geld_Abs!AB2,Geld_Abs!AB$2:'Geld_Abs'!AB$13),IF($B$3="Rang per inwoner",RANK(Geld_Rel!AB2,Geld_Rel!AB$2:'Geld_Rel'!AB$13),Geld_Abs!AB2)))</f>
        <v>491000</v>
      </c>
      <c r="AC7" s="44">
        <f>IF($B$3="Absolute waarden",Geld_Abs!AC2,IF($B$3="Rang absolute waarden",RANK(Geld_Abs!AC2,Geld_Abs!AC$2:'Geld_Abs'!AC$13),IF($B$3="Rang per inwoner",RANK(Geld_Rel!AC2,Geld_Rel!AC$2:'Geld_Rel'!AC$13),Geld_Abs!AC2)))</f>
        <v>886841</v>
      </c>
      <c r="AD7" s="44">
        <f>IF($B$3="Absolute waarden",Geld_Abs!AD2,IF($B$3="Rang absolute waarden",RANK(Geld_Abs!AD2,Geld_Abs!AD$2:'Geld_Abs'!AD$13),IF($B$3="Rang per inwoner",RANK(Geld_Rel!AD2,Geld_Rel!AD$2:'Geld_Rel'!AD$13),Geld_Abs!AD2)))</f>
        <v>2849000</v>
      </c>
    </row>
    <row r="8" spans="1:30" x14ac:dyDescent="0.35">
      <c r="A8" s="4" t="s">
        <v>28</v>
      </c>
      <c r="B8" s="10">
        <v>416546</v>
      </c>
      <c r="C8" s="13">
        <f>IF($B$3="Absolute waarden",Geld_Abs!C3,IF($B$3="Rang absolute waarden",RANK(Geld_Abs!C3,Geld_Abs!C$2:'Geld_Abs'!C$13),IF($B$3="Rang per inwoner",RANK(Geld_Rel!C3,Geld_Rel!C$2:'Geld_Rel'!C$13),Geld_Abs!C3)))</f>
        <v>322000</v>
      </c>
      <c r="D8" s="10">
        <f>IF($B$3="Absolute waarden",Geld_Abs!D3,IF($B$3="Rang absolute waarden",RANK(Geld_Abs!D3,Geld_Abs!D$2:'Geld_Abs'!D$13),IF($B$3="Rang per inwoner",RANK(Geld_Rel!D3,Geld_Rel!D$2:'Geld_Rel'!D$13),Geld_Abs!D3)))</f>
        <v>485000</v>
      </c>
      <c r="E8" s="10">
        <f>IF($B$3="Absolute waarden",Geld_Abs!E3,IF($B$3="Rang absolute waarden",RANK(Geld_Abs!E3,Geld_Abs!E$2:'Geld_Abs'!E$13),IF($B$3="Rang per inwoner",RANK(Geld_Rel!E3,Geld_Rel!E$2:'Geld_Rel'!E$13),Geld_Abs!E3)))</f>
        <v>4711000</v>
      </c>
      <c r="F8" s="10">
        <f>IF($B$3="Absolute waarden",Geld_Abs!F3,IF($B$3="Rang absolute waarden",RANK(Geld_Abs!F3,Geld_Abs!F$2:'Geld_Abs'!F$13),IF($B$3="Rang per inwoner",RANK(Geld_Rel!F3,Geld_Rel!F$2:'Geld_Rel'!F$13),Geld_Abs!F3)))</f>
        <v>1295000</v>
      </c>
      <c r="G8" s="10">
        <f>IF($B$3="Absolute waarden",Geld_Abs!G3,IF($B$3="Rang absolute waarden",RANK(Geld_Abs!G3,Geld_Abs!G$2:'Geld_Abs'!G$13),IF($B$3="Rang per inwoner",RANK(Geld_Rel!G3,Geld_Rel!G$2:'Geld_Rel'!G$13),Geld_Abs!G3)))</f>
        <v>3027651.40776111</v>
      </c>
      <c r="H8" s="10">
        <f>IF($B$3="Absolute waarden",Geld_Abs!H3,IF($B$3="Rang absolute waarden",RANK(Geld_Abs!H3,Geld_Abs!H$2:'Geld_Abs'!H$13),IF($B$3="Rang per inwoner",RANK(Geld_Rel!H3,Geld_Rel!H$2:'Geld_Rel'!H$13),Geld_Abs!H3)))</f>
        <v>481000</v>
      </c>
      <c r="I8" s="10">
        <f>IF($B$3="Absolute waarden",Geld_Abs!I3,IF($B$3="Rang absolute waarden",RANK(Geld_Abs!I3,Geld_Abs!I$2:'Geld_Abs'!I$13),IF($B$3="Rang per inwoner",RANK(Geld_Rel!I3,Geld_Rel!I$2:'Geld_Rel'!I$13),Geld_Abs!I3)))</f>
        <v>932000</v>
      </c>
      <c r="J8" s="10">
        <f>IF($B$3="Absolute waarden",Geld_Abs!J3,IF($B$3="Rang absolute waarden",RANK(Geld_Abs!J3,Geld_Abs!J$2:'Geld_Abs'!J$13),IF($B$3="Rang per inwoner",RANK(Geld_Rel!J3,Geld_Rel!J$2:'Geld_Rel'!J$13),Geld_Abs!J3)))</f>
        <v>619000</v>
      </c>
      <c r="K8" s="10">
        <f>IF($B$3="Absolute waarden",Geld_Abs!K3,IF($B$3="Rang absolute waarden",RANK(Geld_Abs!K3,Geld_Abs!K$2:'Geld_Abs'!K$13),IF($B$3="Rang per inwoner",RANK(Geld_Rel!K3,Geld_Rel!K$2:'Geld_Rel'!K$13),Geld_Abs!K3)))</f>
        <v>1686000</v>
      </c>
      <c r="L8" s="10">
        <f>IF($B$3="Absolute waarden",Geld_Abs!L3,IF($B$3="Rang absolute waarden",RANK(Geld_Abs!L3,Geld_Abs!L$2:'Geld_Abs'!L$13),IF($B$3="Rang per inwoner",RANK(Geld_Rel!L3,Geld_Rel!L$2:'Geld_Rel'!L$13),Geld_Abs!L3)))</f>
        <v>250000</v>
      </c>
      <c r="M8" s="10">
        <f>IF($B$3="Absolute waarden",Geld_Abs!M3,IF($B$3="Rang absolute waarden",RANK(Geld_Abs!M3,Geld_Abs!M$2:'Geld_Abs'!M$13),IF($B$3="Rang per inwoner",RANK(Geld_Rel!M3,Geld_Rel!M$2:'Geld_Rel'!M$13),Geld_Abs!M3)))</f>
        <v>459000</v>
      </c>
      <c r="N8" s="10">
        <f>IF($B$3="Absolute waarden",Geld_Abs!N3,IF($B$3="Rang absolute waarden",RANK(Geld_Abs!N3,Geld_Abs!N$2:'Geld_Abs'!N$13),IF($B$3="Rang per inwoner",RANK(Geld_Rel!N3,Geld_Rel!N$2:'Geld_Rel'!N$13),Geld_Abs!N3)))</f>
        <v>5801000</v>
      </c>
      <c r="O8" s="10">
        <f>IF($B$3="Absolute waarden",Geld_Abs!O3,IF($B$3="Rang absolute waarden",RANK(Geld_Abs!O3,Geld_Abs!O$2:'Geld_Abs'!O$13),IF($B$3="Rang per inwoner",RANK(Geld_Rel!O3,Geld_Rel!O$2:'Geld_Rel'!O$13),Geld_Abs!O3)))</f>
        <v>11000</v>
      </c>
      <c r="P8" s="10">
        <f>IF($B$3="Absolute waarden",Geld_Abs!P3,IF($B$3="Rang absolute waarden",RANK(Geld_Abs!P3,Geld_Abs!P$2:'Geld_Abs'!P$13),IF($B$3="Rang per inwoner",RANK(Geld_Rel!P3,Geld_Rel!P$2:'Geld_Rel'!P$13),Geld_Abs!P3)))</f>
        <v>0</v>
      </c>
      <c r="Q8" s="10">
        <f>IF($B$3="Absolute waarden",Geld_Abs!Q3,IF($B$3="Rang absolute waarden",RANK(Geld_Abs!Q3,Geld_Abs!Q$2:'Geld_Abs'!Q$13),IF($B$3="Rang per inwoner",RANK(Geld_Rel!Q3,Geld_Rel!Q$2:'Geld_Rel'!Q$13),Geld_Abs!Q3)))</f>
        <v>167000</v>
      </c>
      <c r="R8" s="10">
        <f>IF($B$3="Absolute waarden",Geld_Abs!R3,IF($B$3="Rang absolute waarden",RANK(Geld_Abs!R3,Geld_Abs!R$2:'Geld_Abs'!R$13),IF($B$3="Rang per inwoner",RANK(Geld_Rel!R3,Geld_Rel!R$2:'Geld_Rel'!R$13),Geld_Abs!R3)))</f>
        <v>0</v>
      </c>
      <c r="S8" s="10">
        <f>IF($B$3="Absolute waarden",Geld_Abs!S3,IF($B$3="Rang absolute waarden",RANK(Geld_Abs!S3,Geld_Abs!S$2:'Geld_Abs'!S$13),IF($B$3="Rang per inwoner",RANK(Geld_Rel!S3,Geld_Rel!S$2:'Geld_Rel'!S$13),Geld_Abs!S3)))</f>
        <v>0</v>
      </c>
      <c r="T8" s="10">
        <f>IF($B$3="Absolute waarden",Geld_Abs!T3,IF($B$3="Rang absolute waarden",RANK(Geld_Abs!T3,Geld_Abs!T$2:'Geld_Abs'!T$13),IF($B$3="Rang per inwoner",RANK(Geld_Rel!T3,Geld_Rel!T$2:'Geld_Rel'!T$13),Geld_Abs!T3)))</f>
        <v>12802960.279999999</v>
      </c>
      <c r="U8" s="10">
        <f>IF($B$3="Absolute waarden",Geld_Abs!U3,IF($B$3="Rang absolute waarden",RANK(Geld_Abs!U3,Geld_Abs!U$2:'Geld_Abs'!U$13),IF($B$3="Rang per inwoner",RANK(Geld_Rel!U3,Geld_Rel!U$2:'Geld_Rel'!U$13),Geld_Abs!U3)))</f>
        <v>15776214</v>
      </c>
      <c r="V8" s="10">
        <f>IF($B$3="Absolute waarden",Geld_Abs!V3,IF($B$3="Rang absolute waarden",RANK(Geld_Abs!V3,Geld_Abs!V$2:'Geld_Abs'!V$13),IF($B$3="Rang per inwoner",RANK(Geld_Rel!V3,Geld_Rel!V$2:'Geld_Rel'!V$13),Geld_Abs!V3)))</f>
        <v>2844408</v>
      </c>
      <c r="W8" s="10">
        <f>IF($B$3="Absolute waarden",Geld_Abs!W3,IF($B$3="Rang absolute waarden",RANK(Geld_Abs!W3,Geld_Abs!W$2:'Geld_Abs'!W$13),IF($B$3="Rang per inwoner",RANK(Geld_Rel!W3,Geld_Rel!W$2:'Geld_Rel'!W$13),Geld_Abs!W3)))</f>
        <v>16939000</v>
      </c>
      <c r="X8" s="10">
        <f>IF($B$3="Absolute waarden",Geld_Abs!X3,IF($B$3="Rang absolute waarden",RANK(Geld_Abs!X3,Geld_Abs!X$2:'Geld_Abs'!X$13),IF($B$3="Rang per inwoner",RANK(Geld_Rel!X3,Geld_Rel!X$2:'Geld_Rel'!X$13),Geld_Abs!X3)))</f>
        <v>970000</v>
      </c>
      <c r="Y8" s="10">
        <f>IF($B$3="Absolute waarden",Geld_Abs!Y3,IF($B$3="Rang absolute waarden",RANK(Geld_Abs!Y3,Geld_Abs!Y$2:'Geld_Abs'!Y$13),IF($B$3="Rang per inwoner",RANK(Geld_Rel!Y3,Geld_Rel!Y$2:'Geld_Rel'!Y$13),Geld_Abs!Y3)))</f>
        <v>7246921</v>
      </c>
      <c r="Z8" s="10">
        <f>IF($B$3="Absolute waarden",Geld_Abs!Z3,IF($B$3="Rang absolute waarden",RANK(Geld_Abs!Z3,Geld_Abs!Z$2:'Geld_Abs'!Z$13),IF($B$3="Rang per inwoner",RANK(Geld_Rel!Z3,Geld_Rel!Z$2:'Geld_Rel'!Z$13),Geld_Abs!Z3)))</f>
        <v>14188000</v>
      </c>
      <c r="AA8" s="10">
        <f>IF($B$3="Absolute waarden",Geld_Abs!AA3,IF($B$3="Rang absolute waarden",RANK(Geld_Abs!AA3,Geld_Abs!AA$2:'Geld_Abs'!AA$13),IF($B$3="Rang per inwoner",RANK(Geld_Rel!AA3,Geld_Rel!AA$2:'Geld_Rel'!AA$13),Geld_Abs!AA3)))</f>
        <v>637000</v>
      </c>
      <c r="AB8" s="40">
        <f>IF($B$3="Absolute waarden",Geld_Abs!AB3,IF($B$3="Rang absolute waarden",RANK(Geld_Abs!AB3,Geld_Abs!AB$2:'Geld_Abs'!AB$13),IF($B$3="Rang per inwoner",RANK(Geld_Rel!AB3,Geld_Rel!AB$2:'Geld_Rel'!AB$13),Geld_Abs!AB3)))</f>
        <v>1537000</v>
      </c>
      <c r="AC8" s="40">
        <f>IF($B$3="Absolute waarden",Geld_Abs!AC3,IF($B$3="Rang absolute waarden",RANK(Geld_Abs!AC3,Geld_Abs!AC$2:'Geld_Abs'!AC$13),IF($B$3="Rang per inwoner",RANK(Geld_Rel!AC3,Geld_Rel!AC$2:'Geld_Rel'!AC$13),Geld_Abs!AC3)))</f>
        <v>3461000</v>
      </c>
      <c r="AD8" s="40">
        <f>IF($B$3="Absolute waarden",Geld_Abs!AD3,IF($B$3="Rang absolute waarden",RANK(Geld_Abs!AD3,Geld_Abs!AD$2:'Geld_Abs'!AD$13),IF($B$3="Rang per inwoner",RANK(Geld_Rel!AD3,Geld_Rel!AD$2:'Geld_Rel'!AD$13),Geld_Abs!AD3)))</f>
        <v>-17000</v>
      </c>
    </row>
    <row r="9" spans="1:30" x14ac:dyDescent="0.35">
      <c r="A9" s="42" t="s">
        <v>29</v>
      </c>
      <c r="B9" s="43">
        <v>647672</v>
      </c>
      <c r="C9" s="43">
        <f>IF($B$3="Absolute waarden",Geld_Abs!C4,IF($B$3="Rang absolute waarden",RANK(Geld_Abs!C4,Geld_Abs!C$2:'Geld_Abs'!C$13),IF($B$3="Rang per inwoner",RANK(Geld_Rel!C4,Geld_Rel!C$2:'Geld_Rel'!C$13),Geld_Abs!C4)))</f>
        <v>435570</v>
      </c>
      <c r="D9" s="43">
        <f>IF($B$3="Absolute waarden",Geld_Abs!D4,IF($B$3="Rang absolute waarden",RANK(Geld_Abs!D4,Geld_Abs!D$2:'Geld_Abs'!D$13),IF($B$3="Rang per inwoner",RANK(Geld_Rel!D4,Geld_Rel!D$2:'Geld_Rel'!D$13),Geld_Abs!D4)))</f>
        <v>151000</v>
      </c>
      <c r="E9" s="43">
        <f>IF($B$3="Absolute waarden",Geld_Abs!E4,IF($B$3="Rang absolute waarden",RANK(Geld_Abs!E4,Geld_Abs!E$2:'Geld_Abs'!E$13),IF($B$3="Rang per inwoner",RANK(Geld_Rel!E4,Geld_Rel!E$2:'Geld_Rel'!E$13),Geld_Abs!E4)))</f>
        <v>5603488</v>
      </c>
      <c r="F9" s="43">
        <f>IF($B$3="Absolute waarden",Geld_Abs!F4,IF($B$3="Rang absolute waarden",RANK(Geld_Abs!F4,Geld_Abs!F$2:'Geld_Abs'!F$13),IF($B$3="Rang per inwoner",RANK(Geld_Rel!F4,Geld_Rel!F$2:'Geld_Rel'!F$13),Geld_Abs!F4)))</f>
        <v>442000</v>
      </c>
      <c r="G9" s="43">
        <f>IF($B$3="Absolute waarden",Geld_Abs!G4,IF($B$3="Rang absolute waarden",RANK(Geld_Abs!G4,Geld_Abs!G$2:'Geld_Abs'!G$13),IF($B$3="Rang per inwoner",RANK(Geld_Rel!G4,Geld_Rel!G$2:'Geld_Rel'!G$13),Geld_Abs!G4)))</f>
        <v>7060474</v>
      </c>
      <c r="H9" s="43">
        <f>IF($B$3="Absolute waarden",Geld_Abs!H4,IF($B$3="Rang absolute waarden",RANK(Geld_Abs!H4,Geld_Abs!H$2:'Geld_Abs'!H$13),IF($B$3="Rang per inwoner",RANK(Geld_Rel!H4,Geld_Rel!H$2:'Geld_Rel'!H$13),Geld_Abs!H4)))</f>
        <v>7695438</v>
      </c>
      <c r="I9" s="43">
        <f>IF($B$3="Absolute waarden",Geld_Abs!I4,IF($B$3="Rang absolute waarden",RANK(Geld_Abs!I4,Geld_Abs!I$2:'Geld_Abs'!I$13),IF($B$3="Rang per inwoner",RANK(Geld_Rel!I4,Geld_Rel!I$2:'Geld_Rel'!I$13),Geld_Abs!I4)))</f>
        <v>599562</v>
      </c>
      <c r="J9" s="43">
        <f>IF($B$3="Absolute waarden",Geld_Abs!J4,IF($B$3="Rang absolute waarden",RANK(Geld_Abs!J4,Geld_Abs!J$2:'Geld_Abs'!J$13),IF($B$3="Rang per inwoner",RANK(Geld_Rel!J4,Geld_Rel!J$2:'Geld_Rel'!J$13),Geld_Abs!J4)))</f>
        <v>2812000</v>
      </c>
      <c r="K9" s="43">
        <f>IF($B$3="Absolute waarden",Geld_Abs!K4,IF($B$3="Rang absolute waarden",RANK(Geld_Abs!K4,Geld_Abs!K$2:'Geld_Abs'!K$13),IF($B$3="Rang per inwoner",RANK(Geld_Rel!K4,Geld_Rel!K$2:'Geld_Rel'!K$13),Geld_Abs!K4)))</f>
        <v>5120000</v>
      </c>
      <c r="L9" s="43">
        <f>IF($B$3="Absolute waarden",Geld_Abs!L4,IF($B$3="Rang absolute waarden",RANK(Geld_Abs!L4,Geld_Abs!L$2:'Geld_Abs'!L$13),IF($B$3="Rang per inwoner",RANK(Geld_Rel!L4,Geld_Rel!L$2:'Geld_Rel'!L$13),Geld_Abs!L4)))</f>
        <v>4302000</v>
      </c>
      <c r="M9" s="43">
        <f>IF($B$3="Absolute waarden",Geld_Abs!M4,IF($B$3="Rang absolute waarden",RANK(Geld_Abs!M4,Geld_Abs!M$2:'Geld_Abs'!M$13),IF($B$3="Rang per inwoner",RANK(Geld_Rel!M4,Geld_Rel!M$2:'Geld_Rel'!M$13),Geld_Abs!M4)))</f>
        <v>11949000</v>
      </c>
      <c r="N9" s="43">
        <f>IF($B$3="Absolute waarden",Geld_Abs!N4,IF($B$3="Rang absolute waarden",RANK(Geld_Abs!N4,Geld_Abs!N$2:'Geld_Abs'!N$13),IF($B$3="Rang per inwoner",RANK(Geld_Rel!N4,Geld_Rel!N$2:'Geld_Rel'!N$13),Geld_Abs!N4)))</f>
        <v>6721000</v>
      </c>
      <c r="O9" s="43">
        <f>IF($B$3="Absolute waarden",Geld_Abs!O4,IF($B$3="Rang absolute waarden",RANK(Geld_Abs!O4,Geld_Abs!O$2:'Geld_Abs'!O$13),IF($B$3="Rang per inwoner",RANK(Geld_Rel!O4,Geld_Rel!O$2:'Geld_Rel'!O$13),Geld_Abs!O4)))</f>
        <v>169388</v>
      </c>
      <c r="P9" s="43">
        <f>IF($B$3="Absolute waarden",Geld_Abs!P4,IF($B$3="Rang absolute waarden",RANK(Geld_Abs!P4,Geld_Abs!P$2:'Geld_Abs'!P$13),IF($B$3="Rang per inwoner",RANK(Geld_Rel!P4,Geld_Rel!P$2:'Geld_Rel'!P$13),Geld_Abs!P4)))</f>
        <v>72584</v>
      </c>
      <c r="Q9" s="43">
        <f>IF($B$3="Absolute waarden",Geld_Abs!Q4,IF($B$3="Rang absolute waarden",RANK(Geld_Abs!Q4,Geld_Abs!Q$2:'Geld_Abs'!Q$13),IF($B$3="Rang per inwoner",RANK(Geld_Rel!Q4,Geld_Rel!Q$2:'Geld_Rel'!Q$13),Geld_Abs!Q4)))</f>
        <v>389608</v>
      </c>
      <c r="R9" s="43">
        <f>IF($B$3="Absolute waarden",Geld_Abs!R4,IF($B$3="Rang absolute waarden",RANK(Geld_Abs!R4,Geld_Abs!R$2:'Geld_Abs'!R$13),IF($B$3="Rang per inwoner",RANK(Geld_Rel!R4,Geld_Rel!R$2:'Geld_Rel'!R$13),Geld_Abs!R4)))</f>
        <v>647000</v>
      </c>
      <c r="S9" s="43">
        <f>IF($B$3="Absolute waarden",Geld_Abs!S4,IF($B$3="Rang absolute waarden",RANK(Geld_Abs!S4,Geld_Abs!S$2:'Geld_Abs'!S$13),IF($B$3="Rang per inwoner",RANK(Geld_Rel!S4,Geld_Rel!S$2:'Geld_Rel'!S$13),Geld_Abs!S4)))</f>
        <v>666000</v>
      </c>
      <c r="T9" s="43">
        <f>IF($B$3="Absolute waarden",Geld_Abs!T4,IF($B$3="Rang absolute waarden",RANK(Geld_Abs!T4,Geld_Abs!T$2:'Geld_Abs'!T$13),IF($B$3="Rang per inwoner",RANK(Geld_Rel!T4,Geld_Rel!T$2:'Geld_Rel'!T$13),Geld_Abs!T4)))</f>
        <v>23983513.640000001</v>
      </c>
      <c r="U9" s="43">
        <f>IF($B$3="Absolute waarden",Geld_Abs!U4,IF($B$3="Rang absolute waarden",RANK(Geld_Abs!U4,Geld_Abs!U$2:'Geld_Abs'!U$13),IF($B$3="Rang per inwoner",RANK(Geld_Rel!U4,Geld_Rel!U$2:'Geld_Rel'!U$13),Geld_Abs!U4)))</f>
        <v>13867816</v>
      </c>
      <c r="V9" s="43">
        <f>IF($B$3="Absolute waarden",Geld_Abs!V4,IF($B$3="Rang absolute waarden",RANK(Geld_Abs!V4,Geld_Abs!V$2:'Geld_Abs'!V$13),IF($B$3="Rang per inwoner",RANK(Geld_Rel!V4,Geld_Rel!V$2:'Geld_Rel'!V$13),Geld_Abs!V4)))</f>
        <v>3530573</v>
      </c>
      <c r="W9" s="43">
        <f>IF($B$3="Absolute waarden",Geld_Abs!W4,IF($B$3="Rang absolute waarden",RANK(Geld_Abs!W4,Geld_Abs!W$2:'Geld_Abs'!W$13),IF($B$3="Rang per inwoner",RANK(Geld_Rel!W4,Geld_Rel!W$2:'Geld_Rel'!W$13),Geld_Abs!W4)))</f>
        <v>14974808</v>
      </c>
      <c r="X9" s="43">
        <f>IF($B$3="Absolute waarden",Geld_Abs!X4,IF($B$3="Rang absolute waarden",RANK(Geld_Abs!X4,Geld_Abs!X$2:'Geld_Abs'!X$13),IF($B$3="Rang per inwoner",RANK(Geld_Rel!X4,Geld_Rel!X$2:'Geld_Rel'!X$13),Geld_Abs!X4)))</f>
        <v>3212000</v>
      </c>
      <c r="Y9" s="43">
        <f>IF($B$3="Absolute waarden",Geld_Abs!Y4,IF($B$3="Rang absolute waarden",RANK(Geld_Abs!Y4,Geld_Abs!Y$2:'Geld_Abs'!Y$13),IF($B$3="Rang per inwoner",RANK(Geld_Rel!Y4,Geld_Rel!Y$2:'Geld_Rel'!Y$13),Geld_Abs!Y4)))</f>
        <v>12519112</v>
      </c>
      <c r="Z9" s="43">
        <f>IF($B$3="Absolute waarden",Geld_Abs!Z4,IF($B$3="Rang absolute waarden",RANK(Geld_Abs!Z4,Geld_Abs!Z$2:'Geld_Abs'!Z$13),IF($B$3="Rang per inwoner",RANK(Geld_Rel!Z4,Geld_Rel!Z$2:'Geld_Rel'!Z$13),Geld_Abs!Z4)))</f>
        <v>15968783</v>
      </c>
      <c r="AA9" s="43">
        <f>IF($B$3="Absolute waarden",Geld_Abs!AA4,IF($B$3="Rang absolute waarden",RANK(Geld_Abs!AA4,Geld_Abs!AA$2:'Geld_Abs'!AA$13),IF($B$3="Rang per inwoner",RANK(Geld_Rel!AA4,Geld_Rel!AA$2:'Geld_Rel'!AA$13),Geld_Abs!AA4)))</f>
        <v>2341000</v>
      </c>
      <c r="AB9" s="44">
        <f>IF($B$3="Absolute waarden",Geld_Abs!AB4,IF($B$3="Rang absolute waarden",RANK(Geld_Abs!AB4,Geld_Abs!AB$2:'Geld_Abs'!AB$13),IF($B$3="Rang per inwoner",RANK(Geld_Rel!AB4,Geld_Rel!AB$2:'Geld_Rel'!AB$13),Geld_Abs!AB4)))</f>
        <v>386000</v>
      </c>
      <c r="AC9" s="44">
        <f>IF($B$3="Absolute waarden",Geld_Abs!AC4,IF($B$3="Rang absolute waarden",RANK(Geld_Abs!AC4,Geld_Abs!AC$2:'Geld_Abs'!AC$13),IF($B$3="Rang per inwoner",RANK(Geld_Rel!AC4,Geld_Rel!AC$2:'Geld_Rel'!AC$13),Geld_Abs!AC4)))</f>
        <v>3791771</v>
      </c>
      <c r="AD9" s="44">
        <f>IF($B$3="Absolute waarden",Geld_Abs!AD4,IF($B$3="Rang absolute waarden",RANK(Geld_Abs!AD4,Geld_Abs!AD$2:'Geld_Abs'!AD$13),IF($B$3="Rang per inwoner",RANK(Geld_Rel!AD4,Geld_Rel!AD$2:'Geld_Rel'!AD$13),Geld_Abs!AD4)))</f>
        <v>9521000</v>
      </c>
    </row>
    <row r="10" spans="1:30" x14ac:dyDescent="0.35">
      <c r="A10" s="4" t="s">
        <v>30</v>
      </c>
      <c r="B10" s="10">
        <v>2071972</v>
      </c>
      <c r="C10" s="10">
        <f>IF($B$3="Absolute waarden",Geld_Abs!C5,IF($B$3="Rang absolute waarden",RANK(Geld_Abs!C5,Geld_Abs!C$2:'Geld_Abs'!C$13),IF($B$3="Rang per inwoner",RANK(Geld_Rel!C5,Geld_Rel!C$2:'Geld_Rel'!C$13),Geld_Abs!C5)))</f>
        <v>6655671</v>
      </c>
      <c r="D10" s="10">
        <f>IF($B$3="Absolute waarden",Geld_Abs!D5,IF($B$3="Rang absolute waarden",RANK(Geld_Abs!D5,Geld_Abs!D$2:'Geld_Abs'!D$13),IF($B$3="Rang per inwoner",RANK(Geld_Rel!D5,Geld_Rel!D$2:'Geld_Rel'!D$13),Geld_Abs!D5)))</f>
        <v>712000</v>
      </c>
      <c r="E10" s="10">
        <f>IF($B$3="Absolute waarden",Geld_Abs!E5,IF($B$3="Rang absolute waarden",RANK(Geld_Abs!E5,Geld_Abs!E$2:'Geld_Abs'!E$13),IF($B$3="Rang per inwoner",RANK(Geld_Rel!E5,Geld_Rel!E$2:'Geld_Rel'!E$13),Geld_Abs!E5)))</f>
        <v>20679925</v>
      </c>
      <c r="F10" s="10">
        <f>IF($B$3="Absolute waarden",Geld_Abs!F5,IF($B$3="Rang absolute waarden",RANK(Geld_Abs!F5,Geld_Abs!F$2:'Geld_Abs'!F$13),IF($B$3="Rang per inwoner",RANK(Geld_Rel!F5,Geld_Rel!F$2:'Geld_Rel'!F$13),Geld_Abs!F5)))</f>
        <v>1154000</v>
      </c>
      <c r="G10" s="10">
        <f>IF($B$3="Absolute waarden",Geld_Abs!G5,IF($B$3="Rang absolute waarden",RANK(Geld_Abs!G5,Geld_Abs!G$2:'Geld_Abs'!G$13),IF($B$3="Rang per inwoner",RANK(Geld_Rel!G5,Geld_Rel!G$2:'Geld_Rel'!G$13),Geld_Abs!G5)))</f>
        <v>27573950.685079101</v>
      </c>
      <c r="H10" s="10">
        <f>IF($B$3="Absolute waarden",Geld_Abs!H5,IF($B$3="Rang absolute waarden",RANK(Geld_Abs!H5,Geld_Abs!H$2:'Geld_Abs'!H$13),IF($B$3="Rang per inwoner",RANK(Geld_Rel!H5,Geld_Rel!H$2:'Geld_Rel'!H$13),Geld_Abs!H5)))</f>
        <v>13238203</v>
      </c>
      <c r="I10" s="10">
        <f>IF($B$3="Absolute waarden",Geld_Abs!I5,IF($B$3="Rang absolute waarden",RANK(Geld_Abs!I5,Geld_Abs!I$2:'Geld_Abs'!I$13),IF($B$3="Rang per inwoner",RANK(Geld_Rel!I5,Geld_Rel!I$2:'Geld_Rel'!I$13),Geld_Abs!I5)))</f>
        <v>6292797</v>
      </c>
      <c r="J10" s="10">
        <f>IF($B$3="Absolute waarden",Geld_Abs!J5,IF($B$3="Rang absolute waarden",RANK(Geld_Abs!J5,Geld_Abs!J$2:'Geld_Abs'!J$13),IF($B$3="Rang per inwoner",RANK(Geld_Rel!J5,Geld_Rel!J$2:'Geld_Rel'!J$13),Geld_Abs!J5)))</f>
        <v>17372000</v>
      </c>
      <c r="K10" s="10">
        <f>IF($B$3="Absolute waarden",Geld_Abs!K5,IF($B$3="Rang absolute waarden",RANK(Geld_Abs!K5,Geld_Abs!K$2:'Geld_Abs'!K$13),IF($B$3="Rang per inwoner",RANK(Geld_Rel!K5,Geld_Rel!K$2:'Geld_Rel'!K$13),Geld_Abs!K5)))</f>
        <v>2396000</v>
      </c>
      <c r="L10" s="10">
        <f>IF($B$3="Absolute waarden",Geld_Abs!L5,IF($B$3="Rang absolute waarden",RANK(Geld_Abs!L5,Geld_Abs!L$2:'Geld_Abs'!L$13),IF($B$3="Rang per inwoner",RANK(Geld_Rel!L5,Geld_Rel!L$2:'Geld_Rel'!L$13),Geld_Abs!L5)))</f>
        <v>156000</v>
      </c>
      <c r="M10" s="10">
        <f>IF($B$3="Absolute waarden",Geld_Abs!M5,IF($B$3="Rang absolute waarden",RANK(Geld_Abs!M5,Geld_Abs!M$2:'Geld_Abs'!M$13),IF($B$3="Rang per inwoner",RANK(Geld_Rel!M5,Geld_Rel!M$2:'Geld_Rel'!M$13),Geld_Abs!M5)))</f>
        <v>31272000</v>
      </c>
      <c r="N10" s="10">
        <f>IF($B$3="Absolute waarden",Geld_Abs!N5,IF($B$3="Rang absolute waarden",RANK(Geld_Abs!N5,Geld_Abs!N$2:'Geld_Abs'!N$13),IF($B$3="Rang per inwoner",RANK(Geld_Rel!N5,Geld_Rel!N$2:'Geld_Rel'!N$13),Geld_Abs!N5)))</f>
        <v>34316000</v>
      </c>
      <c r="O10" s="10">
        <f>IF($B$3="Absolute waarden",Geld_Abs!O5,IF($B$3="Rang absolute waarden",RANK(Geld_Abs!O5,Geld_Abs!O$2:'Geld_Abs'!O$13),IF($B$3="Rang per inwoner",RANK(Geld_Rel!O5,Geld_Rel!O$2:'Geld_Rel'!O$13),Geld_Abs!O5)))</f>
        <v>4348870</v>
      </c>
      <c r="P10" s="10">
        <f>IF($B$3="Absolute waarden",Geld_Abs!P5,IF($B$3="Rang absolute waarden",RANK(Geld_Abs!P5,Geld_Abs!P$2:'Geld_Abs'!P$13),IF($B$3="Rang per inwoner",RANK(Geld_Rel!P5,Geld_Rel!P$2:'Geld_Rel'!P$13),Geld_Abs!P5)))</f>
        <v>486602</v>
      </c>
      <c r="Q10" s="10">
        <f>IF($B$3="Absolute waarden",Geld_Abs!Q5,IF($B$3="Rang absolute waarden",RANK(Geld_Abs!Q5,Geld_Abs!Q$2:'Geld_Abs'!Q$13),IF($B$3="Rang per inwoner",RANK(Geld_Rel!Q5,Geld_Rel!Q$2:'Geld_Rel'!Q$13),Geld_Abs!Q5)))</f>
        <v>1672220</v>
      </c>
      <c r="R10" s="10">
        <f>IF($B$3="Absolute waarden",Geld_Abs!R5,IF($B$3="Rang absolute waarden",RANK(Geld_Abs!R5,Geld_Abs!R$2:'Geld_Abs'!R$13),IF($B$3="Rang per inwoner",RANK(Geld_Rel!R5,Geld_Rel!R$2:'Geld_Rel'!R$13),Geld_Abs!R5)))</f>
        <v>0</v>
      </c>
      <c r="S10" s="10">
        <f>IF($B$3="Absolute waarden",Geld_Abs!S5,IF($B$3="Rang absolute waarden",RANK(Geld_Abs!S5,Geld_Abs!S$2:'Geld_Abs'!S$13),IF($B$3="Rang per inwoner",RANK(Geld_Rel!S5,Geld_Rel!S$2:'Geld_Rel'!S$13),Geld_Abs!S5)))</f>
        <v>1250000</v>
      </c>
      <c r="T10" s="10">
        <f>IF($B$3="Absolute waarden",Geld_Abs!T5,IF($B$3="Rang absolute waarden",RANK(Geld_Abs!T5,Geld_Abs!T$2:'Geld_Abs'!T$13),IF($B$3="Rang per inwoner",RANK(Geld_Rel!T5,Geld_Rel!T$2:'Geld_Rel'!T$13),Geld_Abs!T5)))</f>
        <v>97333648.230000004</v>
      </c>
      <c r="U10" s="10">
        <f>IF($B$3="Absolute waarden",Geld_Abs!U5,IF($B$3="Rang absolute waarden",RANK(Geld_Abs!U5,Geld_Abs!U$2:'Geld_Abs'!U$13),IF($B$3="Rang per inwoner",RANK(Geld_Rel!U5,Geld_Rel!U$2:'Geld_Rel'!U$13),Geld_Abs!U5)))</f>
        <v>45023387</v>
      </c>
      <c r="V10" s="10">
        <f>IF($B$3="Absolute waarden",Geld_Abs!V5,IF($B$3="Rang absolute waarden",RANK(Geld_Abs!V5,Geld_Abs!V$2:'Geld_Abs'!V$13),IF($B$3="Rang per inwoner",RANK(Geld_Rel!V5,Geld_Rel!V$2:'Geld_Rel'!V$13),Geld_Abs!V5)))</f>
        <v>13843694</v>
      </c>
      <c r="W10" s="10">
        <f>IF($B$3="Absolute waarden",Geld_Abs!W5,IF($B$3="Rang absolute waarden",RANK(Geld_Abs!W5,Geld_Abs!W$2:'Geld_Abs'!W$13),IF($B$3="Rang per inwoner",RANK(Geld_Rel!W5,Geld_Rel!W$2:'Geld_Rel'!W$13),Geld_Abs!W5)))</f>
        <v>46201178</v>
      </c>
      <c r="X10" s="10">
        <f>IF($B$3="Absolute waarden",Geld_Abs!X5,IF($B$3="Rang absolute waarden",RANK(Geld_Abs!X5,Geld_Abs!X$2:'Geld_Abs'!X$13),IF($B$3="Rang per inwoner",RANK(Geld_Rel!X5,Geld_Rel!X$2:'Geld_Rel'!X$13),Geld_Abs!X5)))</f>
        <v>7178000</v>
      </c>
      <c r="Y10" s="10">
        <f>IF($B$3="Absolute waarden",Geld_Abs!Y5,IF($B$3="Rang absolute waarden",RANK(Geld_Abs!Y5,Geld_Abs!Y$2:'Geld_Abs'!Y$13),IF($B$3="Rang per inwoner",RANK(Geld_Rel!Y5,Geld_Rel!Y$2:'Geld_Rel'!Y$13),Geld_Abs!Y5)))</f>
        <v>43438218</v>
      </c>
      <c r="Z10" s="10">
        <f>IF($B$3="Absolute waarden",Geld_Abs!Z5,IF($B$3="Rang absolute waarden",RANK(Geld_Abs!Z5,Geld_Abs!Z$2:'Geld_Abs'!Z$13),IF($B$3="Rang per inwoner",RANK(Geld_Rel!Z5,Geld_Rel!Z$2:'Geld_Rel'!Z$13),Geld_Abs!Z5)))</f>
        <v>47880409</v>
      </c>
      <c r="AA10" s="10">
        <f>IF($B$3="Absolute waarden",Geld_Abs!AA5,IF($B$3="Rang absolute waarden",RANK(Geld_Abs!AA5,Geld_Abs!AA$2:'Geld_Abs'!AA$13),IF($B$3="Rang per inwoner",RANK(Geld_Rel!AA5,Geld_Rel!AA$2:'Geld_Rel'!AA$13),Geld_Abs!AA5)))</f>
        <v>4456000</v>
      </c>
      <c r="AB10" s="40">
        <f>IF($B$3="Absolute waarden",Geld_Abs!AB5,IF($B$3="Rang absolute waarden",RANK(Geld_Abs!AB5,Geld_Abs!AB$2:'Geld_Abs'!AB$13),IF($B$3="Rang per inwoner",RANK(Geld_Rel!AB5,Geld_Rel!AB$2:'Geld_Rel'!AB$13),Geld_Abs!AB5)))</f>
        <v>2373000</v>
      </c>
      <c r="AC10" s="40">
        <f>IF($B$3="Absolute waarden",Geld_Abs!AC5,IF($B$3="Rang absolute waarden",RANK(Geld_Abs!AC5,Geld_Abs!AC$2:'Geld_Abs'!AC$13),IF($B$3="Rang per inwoner",RANK(Geld_Rel!AC5,Geld_Rel!AC$2:'Geld_Rel'!AC$13),Geld_Abs!AC5)))</f>
        <v>12026125</v>
      </c>
      <c r="AD10" s="40">
        <f>IF($B$3="Absolute waarden",Geld_Abs!AD5,IF($B$3="Rang absolute waarden",RANK(Geld_Abs!AD5,Geld_Abs!AD$2:'Geld_Abs'!AD$13),IF($B$3="Rang per inwoner",RANK(Geld_Rel!AD5,Geld_Rel!AD$2:'Geld_Rel'!AD$13),Geld_Abs!AD5)))</f>
        <v>5932000</v>
      </c>
    </row>
    <row r="11" spans="1:30" x14ac:dyDescent="0.35">
      <c r="A11" s="42" t="s">
        <v>31</v>
      </c>
      <c r="B11" s="43">
        <v>583990</v>
      </c>
      <c r="C11" s="43">
        <f>IF($B$3="Absolute waarden",Geld_Abs!C6,IF($B$3="Rang absolute waarden",RANK(Geld_Abs!C6,Geld_Abs!C$2:'Geld_Abs'!C$13),IF($B$3="Rang per inwoner",RANK(Geld_Rel!C6,Geld_Rel!C$2:'Geld_Rel'!C$13),Geld_Abs!C6)))</f>
        <v>1837345</v>
      </c>
      <c r="D11" s="43">
        <f>IF($B$3="Absolute waarden",Geld_Abs!D6,IF($B$3="Rang absolute waarden",RANK(Geld_Abs!D6,Geld_Abs!D$2:'Geld_Abs'!D$13),IF($B$3="Rang per inwoner",RANK(Geld_Rel!D6,Geld_Rel!D$2:'Geld_Rel'!D$13),Geld_Abs!D6)))</f>
        <v>14000</v>
      </c>
      <c r="E11" s="43">
        <f>IF($B$3="Absolute waarden",Geld_Abs!E6,IF($B$3="Rang absolute waarden",RANK(Geld_Abs!E6,Geld_Abs!E$2:'Geld_Abs'!E$13),IF($B$3="Rang per inwoner",RANK(Geld_Rel!E6,Geld_Rel!E$2:'Geld_Rel'!E$13),Geld_Abs!E6)))</f>
        <v>7291415</v>
      </c>
      <c r="F11" s="43">
        <f>IF($B$3="Absolute waarden",Geld_Abs!F6,IF($B$3="Rang absolute waarden",RANK(Geld_Abs!F6,Geld_Abs!F$2:'Geld_Abs'!F$13),IF($B$3="Rang per inwoner",RANK(Geld_Rel!F6,Geld_Rel!F$2:'Geld_Rel'!F$13),Geld_Abs!F6)))</f>
        <v>911000</v>
      </c>
      <c r="G11" s="43">
        <f>IF($B$3="Absolute waarden",Geld_Abs!G6,IF($B$3="Rang absolute waarden",RANK(Geld_Abs!G6,Geld_Abs!G$2:'Geld_Abs'!G$13),IF($B$3="Rang per inwoner",RANK(Geld_Rel!G6,Geld_Rel!G$2:'Geld_Rel'!G$13),Geld_Abs!G6)))</f>
        <v>5108572</v>
      </c>
      <c r="H11" s="43">
        <f>IF($B$3="Absolute waarden",Geld_Abs!H6,IF($B$3="Rang absolute waarden",RANK(Geld_Abs!H6,Geld_Abs!H$2:'Geld_Abs'!H$13),IF($B$3="Rang per inwoner",RANK(Geld_Rel!H6,Geld_Rel!H$2:'Geld_Rel'!H$13),Geld_Abs!H6)))</f>
        <v>9778813</v>
      </c>
      <c r="I11" s="43">
        <f>IF($B$3="Absolute waarden",Geld_Abs!I6,IF($B$3="Rang absolute waarden",RANK(Geld_Abs!I6,Geld_Abs!I$2:'Geld_Abs'!I$13),IF($B$3="Rang per inwoner",RANK(Geld_Rel!I6,Geld_Rel!I$2:'Geld_Rel'!I$13),Geld_Abs!I6)))</f>
        <v>11276187</v>
      </c>
      <c r="J11" s="43">
        <f>IF($B$3="Absolute waarden",Geld_Abs!J6,IF($B$3="Rang absolute waarden",RANK(Geld_Abs!J6,Geld_Abs!J$2:'Geld_Abs'!J$13),IF($B$3="Rang per inwoner",RANK(Geld_Rel!J6,Geld_Rel!J$2:'Geld_Rel'!J$13),Geld_Abs!J6)))</f>
        <v>3339000</v>
      </c>
      <c r="K11" s="43">
        <f>IF($B$3="Absolute waarden",Geld_Abs!K6,IF($B$3="Rang absolute waarden",RANK(Geld_Abs!K6,Geld_Abs!K$2:'Geld_Abs'!K$13),IF($B$3="Rang per inwoner",RANK(Geld_Rel!K6,Geld_Rel!K$2:'Geld_Rel'!K$13),Geld_Abs!K6)))</f>
        <v>1451000</v>
      </c>
      <c r="L11" s="43">
        <f>IF($B$3="Absolute waarden",Geld_Abs!L6,IF($B$3="Rang absolute waarden",RANK(Geld_Abs!L6,Geld_Abs!L$2:'Geld_Abs'!L$13),IF($B$3="Rang per inwoner",RANK(Geld_Rel!L6,Geld_Rel!L$2:'Geld_Rel'!L$13),Geld_Abs!L6)))</f>
        <v>900000</v>
      </c>
      <c r="M11" s="43">
        <f>IF($B$3="Absolute waarden",Geld_Abs!M6,IF($B$3="Rang absolute waarden",RANK(Geld_Abs!M6,Geld_Abs!M$2:'Geld_Abs'!M$13),IF($B$3="Rang per inwoner",RANK(Geld_Rel!M6,Geld_Rel!M$2:'Geld_Rel'!M$13),Geld_Abs!M6)))</f>
        <v>13656000</v>
      </c>
      <c r="N11" s="43">
        <f>IF($B$3="Absolute waarden",Geld_Abs!N6,IF($B$3="Rang absolute waarden",RANK(Geld_Abs!N6,Geld_Abs!N$2:'Geld_Abs'!N$13),IF($B$3="Rang per inwoner",RANK(Geld_Rel!N6,Geld_Rel!N$2:'Geld_Rel'!N$13),Geld_Abs!N6)))</f>
        <v>10333000</v>
      </c>
      <c r="O11" s="43">
        <f>IF($B$3="Absolute waarden",Geld_Abs!O6,IF($B$3="Rang absolute waarden",RANK(Geld_Abs!O6,Geld_Abs!O$2:'Geld_Abs'!O$13),IF($B$3="Rang per inwoner",RANK(Geld_Rel!O6,Geld_Rel!O$2:'Geld_Rel'!O$13),Geld_Abs!O6)))</f>
        <v>1782662</v>
      </c>
      <c r="P11" s="43">
        <f>IF($B$3="Absolute waarden",Geld_Abs!P6,IF($B$3="Rang absolute waarden",RANK(Geld_Abs!P6,Geld_Abs!P$2:'Geld_Abs'!P$13),IF($B$3="Rang per inwoner",RANK(Geld_Rel!P6,Geld_Rel!P$2:'Geld_Rel'!P$13),Geld_Abs!P6)))</f>
        <v>273935</v>
      </c>
      <c r="Q11" s="43">
        <f>IF($B$3="Absolute waarden",Geld_Abs!Q6,IF($B$3="Rang absolute waarden",RANK(Geld_Abs!Q6,Geld_Abs!Q$2:'Geld_Abs'!Q$13),IF($B$3="Rang per inwoner",RANK(Geld_Rel!Q6,Geld_Rel!Q$2:'Geld_Rel'!Q$13),Geld_Abs!Q6)))</f>
        <v>203494</v>
      </c>
      <c r="R11" s="43">
        <f>IF($B$3="Absolute waarden",Geld_Abs!R6,IF($B$3="Rang absolute waarden",RANK(Geld_Abs!R6,Geld_Abs!R$2:'Geld_Abs'!R$13),IF($B$3="Rang per inwoner",RANK(Geld_Rel!R6,Geld_Rel!R$2:'Geld_Rel'!R$13),Geld_Abs!R6)))</f>
        <v>173000</v>
      </c>
      <c r="S11" s="43">
        <f>IF($B$3="Absolute waarden",Geld_Abs!S6,IF($B$3="Rang absolute waarden",RANK(Geld_Abs!S6,Geld_Abs!S$2:'Geld_Abs'!S$13),IF($B$3="Rang per inwoner",RANK(Geld_Rel!S6,Geld_Rel!S$2:'Geld_Rel'!S$13),Geld_Abs!S6)))</f>
        <v>94000</v>
      </c>
      <c r="T11" s="43">
        <f>IF($B$3="Absolute waarden",Geld_Abs!T6,IF($B$3="Rang absolute waarden",RANK(Geld_Abs!T6,Geld_Abs!T$2:'Geld_Abs'!T$13),IF($B$3="Rang per inwoner",RANK(Geld_Rel!T6,Geld_Rel!T$2:'Geld_Rel'!T$13),Geld_Abs!T6)))</f>
        <v>12062751.210000001</v>
      </c>
      <c r="U11" s="43">
        <f>IF($B$3="Absolute waarden",Geld_Abs!U6,IF($B$3="Rang absolute waarden",RANK(Geld_Abs!U6,Geld_Abs!U$2:'Geld_Abs'!U$13),IF($B$3="Rang per inwoner",RANK(Geld_Rel!U6,Geld_Rel!U$2:'Geld_Rel'!U$13),Geld_Abs!U6)))</f>
        <v>15796598</v>
      </c>
      <c r="V11" s="43">
        <f>IF($B$3="Absolute waarden",Geld_Abs!V6,IF($B$3="Rang absolute waarden",RANK(Geld_Abs!V6,Geld_Abs!V$2:'Geld_Abs'!V$13),IF($B$3="Rang per inwoner",RANK(Geld_Rel!V6,Geld_Rel!V$2:'Geld_Rel'!V$13),Geld_Abs!V6)))</f>
        <v>4294701</v>
      </c>
      <c r="W11" s="43">
        <f>IF($B$3="Absolute waarden",Geld_Abs!W6,IF($B$3="Rang absolute waarden",RANK(Geld_Abs!W6,Geld_Abs!W$2:'Geld_Abs'!W$13),IF($B$3="Rang per inwoner",RANK(Geld_Rel!W6,Geld_Rel!W$2:'Geld_Rel'!W$13),Geld_Abs!W6)))</f>
        <v>7817571</v>
      </c>
      <c r="X11" s="43">
        <f>IF($B$3="Absolute waarden",Geld_Abs!X6,IF($B$3="Rang absolute waarden",RANK(Geld_Abs!X6,Geld_Abs!X$2:'Geld_Abs'!X$13),IF($B$3="Rang per inwoner",RANK(Geld_Rel!X6,Geld_Rel!X$2:'Geld_Rel'!X$13),Geld_Abs!X6)))</f>
        <v>2133000</v>
      </c>
      <c r="Y11" s="43">
        <f>IF($B$3="Absolute waarden",Geld_Abs!Y6,IF($B$3="Rang absolute waarden",RANK(Geld_Abs!Y6,Geld_Abs!Y$2:'Geld_Abs'!Y$13),IF($B$3="Rang per inwoner",RANK(Geld_Rel!Y6,Geld_Rel!Y$2:'Geld_Rel'!Y$13),Geld_Abs!Y6)))</f>
        <v>24102165</v>
      </c>
      <c r="Z11" s="43">
        <f>IF($B$3="Absolute waarden",Geld_Abs!Z6,IF($B$3="Rang absolute waarden",RANK(Geld_Abs!Z6,Geld_Abs!Z$2:'Geld_Abs'!Z$13),IF($B$3="Rang per inwoner",RANK(Geld_Rel!Z6,Geld_Rel!Z$2:'Geld_Rel'!Z$13),Geld_Abs!Z6)))</f>
        <v>26366989</v>
      </c>
      <c r="AA11" s="43">
        <f>IF($B$3="Absolute waarden",Geld_Abs!AA6,IF($B$3="Rang absolute waarden",RANK(Geld_Abs!AA6,Geld_Abs!AA$2:'Geld_Abs'!AA$13),IF($B$3="Rang per inwoner",RANK(Geld_Rel!AA6,Geld_Rel!AA$2:'Geld_Rel'!AA$13),Geld_Abs!AA6)))</f>
        <v>1048000</v>
      </c>
      <c r="AB11" s="44">
        <f>IF($B$3="Absolute waarden",Geld_Abs!AB6,IF($B$3="Rang absolute waarden",RANK(Geld_Abs!AB6,Geld_Abs!AB$2:'Geld_Abs'!AB$13),IF($B$3="Rang per inwoner",RANK(Geld_Rel!AB6,Geld_Rel!AB$2:'Geld_Rel'!AB$13),Geld_Abs!AB6)))</f>
        <v>1822000</v>
      </c>
      <c r="AC11" s="44">
        <f>IF($B$3="Absolute waarden",Geld_Abs!AC6,IF($B$3="Rang absolute waarden",RANK(Geld_Abs!AC6,Geld_Abs!AC$2:'Geld_Abs'!AC$13),IF($B$3="Rang per inwoner",RANK(Geld_Rel!AC6,Geld_Rel!AC$2:'Geld_Rel'!AC$13),Geld_Abs!AC6)))</f>
        <v>4105590</v>
      </c>
      <c r="AD11" s="44">
        <f>IF($B$3="Absolute waarden",Geld_Abs!AD6,IF($B$3="Rang absolute waarden",RANK(Geld_Abs!AD6,Geld_Abs!AD$2:'Geld_Abs'!AD$13),IF($B$3="Rang per inwoner",RANK(Geld_Rel!AD6,Geld_Rel!AD$2:'Geld_Rel'!AD$13),Geld_Abs!AD6)))</f>
        <v>3834000</v>
      </c>
    </row>
    <row r="12" spans="1:30" x14ac:dyDescent="0.35">
      <c r="A12" s="4" t="s">
        <v>32</v>
      </c>
      <c r="B12" s="10">
        <v>1116137</v>
      </c>
      <c r="C12" s="10">
        <f>IF($B$3="Absolute waarden",Geld_Abs!C7,IF($B$3="Rang absolute waarden",RANK(Geld_Abs!C7,Geld_Abs!C$2:'Geld_Abs'!C$13),IF($B$3="Rang per inwoner",RANK(Geld_Rel!C7,Geld_Rel!C$2:'Geld_Rel'!C$13),Geld_Abs!C7)))</f>
        <v>3629128</v>
      </c>
      <c r="D12" s="10">
        <f>IF($B$3="Absolute waarden",Geld_Abs!D7,IF($B$3="Rang absolute waarden",RANK(Geld_Abs!D7,Geld_Abs!D$2:'Geld_Abs'!D$13),IF($B$3="Rang per inwoner",RANK(Geld_Rel!D7,Geld_Rel!D$2:'Geld_Rel'!D$13),Geld_Abs!D7)))</f>
        <v>2383172</v>
      </c>
      <c r="E12" s="10">
        <f>IF($B$3="Absolute waarden",Geld_Abs!E7,IF($B$3="Rang absolute waarden",RANK(Geld_Abs!E7,Geld_Abs!E$2:'Geld_Abs'!E$13),IF($B$3="Rang per inwoner",RANK(Geld_Rel!E7,Geld_Rel!E$2:'Geld_Rel'!E$13),Geld_Abs!E7)))</f>
        <v>15055123</v>
      </c>
      <c r="F12" s="10">
        <f>IF($B$3="Absolute waarden",Geld_Abs!F7,IF($B$3="Rang absolute waarden",RANK(Geld_Abs!F7,Geld_Abs!F$2:'Geld_Abs'!F$13),IF($B$3="Rang per inwoner",RANK(Geld_Rel!F7,Geld_Rel!F$2:'Geld_Rel'!F$13),Geld_Abs!F7)))</f>
        <v>2508402</v>
      </c>
      <c r="G12" s="10">
        <f>IF($B$3="Absolute waarden",Geld_Abs!G7,IF($B$3="Rang absolute waarden",RANK(Geld_Abs!G7,Geld_Abs!G$2:'Geld_Abs'!G$13),IF($B$3="Rang per inwoner",RANK(Geld_Rel!G7,Geld_Rel!G$2:'Geld_Rel'!G$13),Geld_Abs!G7)))</f>
        <v>7424405</v>
      </c>
      <c r="H12" s="10">
        <f>IF($B$3="Absolute waarden",Geld_Abs!H7,IF($B$3="Rang absolute waarden",RANK(Geld_Abs!H7,Geld_Abs!H$2:'Geld_Abs'!H$13),IF($B$3="Rang per inwoner",RANK(Geld_Rel!H7,Geld_Rel!H$2:'Geld_Rel'!H$13),Geld_Abs!H7)))</f>
        <v>5855642</v>
      </c>
      <c r="I12" s="10">
        <f>IF($B$3="Absolute waarden",Geld_Abs!I7,IF($B$3="Rang absolute waarden",RANK(Geld_Abs!I7,Geld_Abs!I$2:'Geld_Abs'!I$13),IF($B$3="Rang per inwoner",RANK(Geld_Rel!I7,Geld_Rel!I$2:'Geld_Rel'!I$13),Geld_Abs!I7)))</f>
        <v>2578358</v>
      </c>
      <c r="J12" s="10">
        <f>IF($B$3="Absolute waarden",Geld_Abs!J7,IF($B$3="Rang absolute waarden",RANK(Geld_Abs!J7,Geld_Abs!J$2:'Geld_Abs'!J$13),IF($B$3="Rang per inwoner",RANK(Geld_Rel!J7,Geld_Rel!J$2:'Geld_Rel'!J$13),Geld_Abs!J7)))</f>
        <v>13500000</v>
      </c>
      <c r="K12" s="10">
        <f>IF($B$3="Absolute waarden",Geld_Abs!K7,IF($B$3="Rang absolute waarden",RANK(Geld_Abs!K7,Geld_Abs!K$2:'Geld_Abs'!K$13),IF($B$3="Rang per inwoner",RANK(Geld_Rel!K7,Geld_Rel!K$2:'Geld_Rel'!K$13),Geld_Abs!K7)))</f>
        <v>18758958.399999999</v>
      </c>
      <c r="L12" s="10">
        <f>IF($B$3="Absolute waarden",Geld_Abs!L7,IF($B$3="Rang absolute waarden",RANK(Geld_Abs!L7,Geld_Abs!L$2:'Geld_Abs'!L$13),IF($B$3="Rang per inwoner",RANK(Geld_Rel!L7,Geld_Rel!L$2:'Geld_Rel'!L$13),Geld_Abs!L7)))</f>
        <v>470943</v>
      </c>
      <c r="M12" s="10">
        <f>IF($B$3="Absolute waarden",Geld_Abs!M7,IF($B$3="Rang absolute waarden",RANK(Geld_Abs!M7,Geld_Abs!M$2:'Geld_Abs'!M$13),IF($B$3="Rang per inwoner",RANK(Geld_Rel!M7,Geld_Rel!M$2:'Geld_Rel'!M$13),Geld_Abs!M7)))</f>
        <v>10109068.66</v>
      </c>
      <c r="N12" s="10">
        <f>IF($B$3="Absolute waarden",Geld_Abs!N7,IF($B$3="Rang absolute waarden",RANK(Geld_Abs!N7,Geld_Abs!N$2:'Geld_Abs'!N$13),IF($B$3="Rang per inwoner",RANK(Geld_Rel!N7,Geld_Rel!N$2:'Geld_Rel'!N$13),Geld_Abs!N7)))</f>
        <v>17726000</v>
      </c>
      <c r="O12" s="10">
        <f>IF($B$3="Absolute waarden",Geld_Abs!O7,IF($B$3="Rang absolute waarden",RANK(Geld_Abs!O7,Geld_Abs!O$2:'Geld_Abs'!O$13),IF($B$3="Rang per inwoner",RANK(Geld_Rel!O7,Geld_Rel!O$2:'Geld_Rel'!O$13),Geld_Abs!O7)))</f>
        <v>2352556</v>
      </c>
      <c r="P12" s="10">
        <f>IF($B$3="Absolute waarden",Geld_Abs!P7,IF($B$3="Rang absolute waarden",RANK(Geld_Abs!P7,Geld_Abs!P$2:'Geld_Abs'!P$13),IF($B$3="Rang per inwoner",RANK(Geld_Rel!P7,Geld_Rel!P$2:'Geld_Rel'!P$13),Geld_Abs!P7)))</f>
        <v>81719</v>
      </c>
      <c r="Q12" s="10">
        <f>IF($B$3="Absolute waarden",Geld_Abs!Q7,IF($B$3="Rang absolute waarden",RANK(Geld_Abs!Q7,Geld_Abs!Q$2:'Geld_Abs'!Q$13),IF($B$3="Rang per inwoner",RANK(Geld_Rel!Q7,Geld_Rel!Q$2:'Geld_Rel'!Q$13),Geld_Abs!Q7)))</f>
        <v>1449987</v>
      </c>
      <c r="R12" s="10">
        <f>IF($B$3="Absolute waarden",Geld_Abs!R7,IF($B$3="Rang absolute waarden",RANK(Geld_Abs!R7,Geld_Abs!R$2:'Geld_Abs'!R$13),IF($B$3="Rang per inwoner",RANK(Geld_Rel!R7,Geld_Rel!R$2:'Geld_Rel'!R$13),Geld_Abs!R7)))</f>
        <v>2245963</v>
      </c>
      <c r="S12" s="10">
        <f>IF($B$3="Absolute waarden",Geld_Abs!S7,IF($B$3="Rang absolute waarden",RANK(Geld_Abs!S7,Geld_Abs!S$2:'Geld_Abs'!S$13),IF($B$3="Rang per inwoner",RANK(Geld_Rel!S7,Geld_Rel!S$2:'Geld_Rel'!S$13),Geld_Abs!S7)))</f>
        <v>0</v>
      </c>
      <c r="T12" s="10">
        <f>IF($B$3="Absolute waarden",Geld_Abs!T7,IF($B$3="Rang absolute waarden",RANK(Geld_Abs!T7,Geld_Abs!T$2:'Geld_Abs'!T$13),IF($B$3="Rang per inwoner",RANK(Geld_Rel!T7,Geld_Rel!T$2:'Geld_Rel'!T$13),Geld_Abs!T7)))</f>
        <v>12081862.9</v>
      </c>
      <c r="U12" s="10">
        <f>IF($B$3="Absolute waarden",Geld_Abs!U7,IF($B$3="Rang absolute waarden",RANK(Geld_Abs!U7,Geld_Abs!U$2:'Geld_Abs'!U$13),IF($B$3="Rang per inwoner",RANK(Geld_Rel!U7,Geld_Rel!U$2:'Geld_Rel'!U$13),Geld_Abs!U7)))</f>
        <v>22344353</v>
      </c>
      <c r="V12" s="10">
        <f>IF($B$3="Absolute waarden",Geld_Abs!V7,IF($B$3="Rang absolute waarden",RANK(Geld_Abs!V7,Geld_Abs!V$2:'Geld_Abs'!V$13),IF($B$3="Rang per inwoner",RANK(Geld_Rel!V7,Geld_Rel!V$2:'Geld_Rel'!V$13),Geld_Abs!V7)))</f>
        <v>3013262</v>
      </c>
      <c r="W12" s="10">
        <f>IF($B$3="Absolute waarden",Geld_Abs!W7,IF($B$3="Rang absolute waarden",RANK(Geld_Abs!W7,Geld_Abs!W$2:'Geld_Abs'!W$13),IF($B$3="Rang per inwoner",RANK(Geld_Rel!W7,Geld_Rel!W$2:'Geld_Rel'!W$13),Geld_Abs!W7)))</f>
        <v>22727294</v>
      </c>
      <c r="X12" s="10">
        <f>IF($B$3="Absolute waarden",Geld_Abs!X7,IF($B$3="Rang absolute waarden",RANK(Geld_Abs!X7,Geld_Abs!X$2:'Geld_Abs'!X$13),IF($B$3="Rang per inwoner",RANK(Geld_Rel!X7,Geld_Rel!X$2:'Geld_Rel'!X$13),Geld_Abs!X7)))</f>
        <v>2040891</v>
      </c>
      <c r="Y12" s="10">
        <f>IF($B$3="Absolute waarden",Geld_Abs!Y7,IF($B$3="Rang absolute waarden",RANK(Geld_Abs!Y7,Geld_Abs!Y$2:'Geld_Abs'!Y$13),IF($B$3="Rang per inwoner",RANK(Geld_Rel!Y7,Geld_Rel!Y$2:'Geld_Rel'!Y$13),Geld_Abs!Y7)))</f>
        <v>26762723</v>
      </c>
      <c r="Z12" s="10">
        <f>IF($B$3="Absolute waarden",Geld_Abs!Z7,IF($B$3="Rang absolute waarden",RANK(Geld_Abs!Z7,Geld_Abs!Z$2:'Geld_Abs'!Z$13),IF($B$3="Rang per inwoner",RANK(Geld_Rel!Z7,Geld_Rel!Z$2:'Geld_Rel'!Z$13),Geld_Abs!Z7)))</f>
        <v>42869770</v>
      </c>
      <c r="AA12" s="10">
        <f>IF($B$3="Absolute waarden",Geld_Abs!AA7,IF($B$3="Rang absolute waarden",RANK(Geld_Abs!AA7,Geld_Abs!AA$2:'Geld_Abs'!AA$13),IF($B$3="Rang per inwoner",RANK(Geld_Rel!AA7,Geld_Rel!AA$2:'Geld_Rel'!AA$13),Geld_Abs!AA7)))</f>
        <v>4754310</v>
      </c>
      <c r="AB12" s="40">
        <f>IF($B$3="Absolute waarden",Geld_Abs!AB7,IF($B$3="Rang absolute waarden",RANK(Geld_Abs!AB7,Geld_Abs!AB$2:'Geld_Abs'!AB$13),IF($B$3="Rang per inwoner",RANK(Geld_Rel!AB7,Geld_Rel!AB$2:'Geld_Rel'!AB$13),Geld_Abs!AB7)))</f>
        <v>2055000</v>
      </c>
      <c r="AC12" s="40">
        <f>IF($B$3="Absolute waarden",Geld_Abs!AC7,IF($B$3="Rang absolute waarden",RANK(Geld_Abs!AC7,Geld_Abs!AC$2:'Geld_Abs'!AC$13),IF($B$3="Rang per inwoner",RANK(Geld_Rel!AC7,Geld_Rel!AC$2:'Geld_Rel'!AC$13),Geld_Abs!AC7)))</f>
        <v>13949422</v>
      </c>
      <c r="AD12" s="40">
        <f>IF($B$3="Absolute waarden",Geld_Abs!AD7,IF($B$3="Rang absolute waarden",RANK(Geld_Abs!AD7,Geld_Abs!AD$2:'Geld_Abs'!AD$13),IF($B$3="Rang per inwoner",RANK(Geld_Rel!AD7,Geld_Rel!AD$2:'Geld_Rel'!AD$13),Geld_Abs!AD7)))</f>
        <v>4390467</v>
      </c>
    </row>
    <row r="13" spans="1:30" x14ac:dyDescent="0.35">
      <c r="A13" s="42" t="s">
        <v>33</v>
      </c>
      <c r="B13" s="43">
        <v>2544806</v>
      </c>
      <c r="C13" s="43">
        <f>IF($B$3="Absolute waarden",Geld_Abs!C8,IF($B$3="Rang absolute waarden",RANK(Geld_Abs!C8,Geld_Abs!C$2:'Geld_Abs'!C$13),IF($B$3="Rang per inwoner",RANK(Geld_Rel!C8,Geld_Rel!C$2:'Geld_Rel'!C$13),Geld_Abs!C8)))</f>
        <v>19552899</v>
      </c>
      <c r="D13" s="43">
        <f>IF($B$3="Absolute waarden",Geld_Abs!D8,IF($B$3="Rang absolute waarden",RANK(Geld_Abs!D8,Geld_Abs!D$2:'Geld_Abs'!D$13),IF($B$3="Rang per inwoner",RANK(Geld_Rel!D8,Geld_Rel!D$2:'Geld_Rel'!D$13),Geld_Abs!D8)))</f>
        <v>1492304</v>
      </c>
      <c r="E13" s="43">
        <f>IF($B$3="Absolute waarden",Geld_Abs!E8,IF($B$3="Rang absolute waarden",RANK(Geld_Abs!E8,Geld_Abs!E$2:'Geld_Abs'!E$13),IF($B$3="Rang per inwoner",RANK(Geld_Rel!E8,Geld_Rel!E$2:'Geld_Rel'!E$13),Geld_Abs!E8)))</f>
        <v>35949942</v>
      </c>
      <c r="F13" s="43">
        <f>IF($B$3="Absolute waarden",Geld_Abs!F8,IF($B$3="Rang absolute waarden",RANK(Geld_Abs!F8,Geld_Abs!F$2:'Geld_Abs'!F$13),IF($B$3="Rang per inwoner",RANK(Geld_Rel!F8,Geld_Rel!F$2:'Geld_Rel'!F$13),Geld_Abs!F8)))</f>
        <v>1668094</v>
      </c>
      <c r="G13" s="43">
        <f>IF($B$3="Absolute waarden",Geld_Abs!G8,IF($B$3="Rang absolute waarden",RANK(Geld_Abs!G8,Geld_Abs!G$2:'Geld_Abs'!G$13),IF($B$3="Rang per inwoner",RANK(Geld_Rel!G8,Geld_Rel!G$2:'Geld_Rel'!G$13),Geld_Abs!G8)))</f>
        <v>16313130</v>
      </c>
      <c r="H13" s="43">
        <f>IF($B$3="Absolute waarden",Geld_Abs!H8,IF($B$3="Rang absolute waarden",RANK(Geld_Abs!H8,Geld_Abs!H$2:'Geld_Abs'!H$13),IF($B$3="Rang per inwoner",RANK(Geld_Rel!H8,Geld_Rel!H$2:'Geld_Rel'!H$13),Geld_Abs!H8)))</f>
        <v>24805065</v>
      </c>
      <c r="I13" s="43">
        <f>IF($B$3="Absolute waarden",Geld_Abs!I8,IF($B$3="Rang absolute waarden",RANK(Geld_Abs!I8,Geld_Abs!I$2:'Geld_Abs'!I$13),IF($B$3="Rang per inwoner",RANK(Geld_Rel!I8,Geld_Rel!I$2:'Geld_Rel'!I$13),Geld_Abs!I8)))</f>
        <v>13295935</v>
      </c>
      <c r="J13" s="43">
        <f>IF($B$3="Absolute waarden",Geld_Abs!J8,IF($B$3="Rang absolute waarden",RANK(Geld_Abs!J8,Geld_Abs!J$2:'Geld_Abs'!J$13),IF($B$3="Rang per inwoner",RANK(Geld_Rel!J8,Geld_Rel!J$2:'Geld_Rel'!J$13),Geld_Abs!J8)))</f>
        <v>12441000</v>
      </c>
      <c r="K13" s="43">
        <f>IF($B$3="Absolute waarden",Geld_Abs!K8,IF($B$3="Rang absolute waarden",RANK(Geld_Abs!K8,Geld_Abs!K$2:'Geld_Abs'!K$13),IF($B$3="Rang per inwoner",RANK(Geld_Rel!K8,Geld_Rel!K$2:'Geld_Rel'!K$13),Geld_Abs!K8)))</f>
        <v>5088398.25</v>
      </c>
      <c r="L13" s="43">
        <f>IF($B$3="Absolute waarden",Geld_Abs!L8,IF($B$3="Rang absolute waarden",RANK(Geld_Abs!L8,Geld_Abs!L$2:'Geld_Abs'!L$13),IF($B$3="Rang per inwoner",RANK(Geld_Rel!L8,Geld_Rel!L$2:'Geld_Rel'!L$13),Geld_Abs!L8)))</f>
        <v>719798</v>
      </c>
      <c r="M13" s="43">
        <f>IF($B$3="Absolute waarden",Geld_Abs!M8,IF($B$3="Rang absolute waarden",RANK(Geld_Abs!M8,Geld_Abs!M$2:'Geld_Abs'!M$13),IF($B$3="Rang per inwoner",RANK(Geld_Rel!M8,Geld_Rel!M$2:'Geld_Rel'!M$13),Geld_Abs!M8)))</f>
        <v>26733623.850000001</v>
      </c>
      <c r="N13" s="43">
        <f>IF($B$3="Absolute waarden",Geld_Abs!N8,IF($B$3="Rang absolute waarden",RANK(Geld_Abs!N8,Geld_Abs!N$2:'Geld_Abs'!N$13),IF($B$3="Rang per inwoner",RANK(Geld_Rel!N8,Geld_Rel!N$2:'Geld_Rel'!N$13),Geld_Abs!N8)))</f>
        <v>50279000</v>
      </c>
      <c r="O13" s="43">
        <f>IF($B$3="Absolute waarden",Geld_Abs!O8,IF($B$3="Rang absolute waarden",RANK(Geld_Abs!O8,Geld_Abs!O$2:'Geld_Abs'!O$13),IF($B$3="Rang per inwoner",RANK(Geld_Rel!O8,Geld_Rel!O$2:'Geld_Rel'!O$13),Geld_Abs!O8)))</f>
        <v>2033832</v>
      </c>
      <c r="P13" s="43">
        <f>IF($B$3="Absolute waarden",Geld_Abs!P8,IF($B$3="Rang absolute waarden",RANK(Geld_Abs!P8,Geld_Abs!P$2:'Geld_Abs'!P$13),IF($B$3="Rang per inwoner",RANK(Geld_Rel!P8,Geld_Rel!P$2:'Geld_Rel'!P$13),Geld_Abs!P8)))</f>
        <v>873295</v>
      </c>
      <c r="Q13" s="43">
        <f>IF($B$3="Absolute waarden",Geld_Abs!Q8,IF($B$3="Rang absolute waarden",RANK(Geld_Abs!Q8,Geld_Abs!Q$2:'Geld_Abs'!Q$13),IF($B$3="Rang per inwoner",RANK(Geld_Rel!Q8,Geld_Rel!Q$2:'Geld_Rel'!Q$13),Geld_Abs!Q8)))</f>
        <v>2626625</v>
      </c>
      <c r="R13" s="43">
        <f>IF($B$3="Absolute waarden",Geld_Abs!R8,IF($B$3="Rang absolute waarden",RANK(Geld_Abs!R8,Geld_Abs!R$2:'Geld_Abs'!R$13),IF($B$3="Rang per inwoner",RANK(Geld_Rel!R8,Geld_Rel!R$2:'Geld_Rel'!R$13),Geld_Abs!R8)))</f>
        <v>1554567</v>
      </c>
      <c r="S13" s="43">
        <f>IF($B$3="Absolute waarden",Geld_Abs!S8,IF($B$3="Rang absolute waarden",RANK(Geld_Abs!S8,Geld_Abs!S$2:'Geld_Abs'!S$13),IF($B$3="Rang per inwoner",RANK(Geld_Rel!S8,Geld_Rel!S$2:'Geld_Rel'!S$13),Geld_Abs!S8)))</f>
        <v>75000</v>
      </c>
      <c r="T13" s="43">
        <f>IF($B$3="Absolute waarden",Geld_Abs!T8,IF($B$3="Rang absolute waarden",RANK(Geld_Abs!T8,Geld_Abs!T$2:'Geld_Abs'!T$13),IF($B$3="Rang per inwoner",RANK(Geld_Rel!T8,Geld_Rel!T$2:'Geld_Rel'!T$13),Geld_Abs!T8)))</f>
        <v>47479206.890000001</v>
      </c>
      <c r="U13" s="43">
        <f>IF($B$3="Absolute waarden",Geld_Abs!U8,IF($B$3="Rang absolute waarden",RANK(Geld_Abs!U8,Geld_Abs!U$2:'Geld_Abs'!U$13),IF($B$3="Rang per inwoner",RANK(Geld_Rel!U8,Geld_Rel!U$2:'Geld_Rel'!U$13),Geld_Abs!U8)))</f>
        <v>56238746</v>
      </c>
      <c r="V13" s="43">
        <f>IF($B$3="Absolute waarden",Geld_Abs!V8,IF($B$3="Rang absolute waarden",RANK(Geld_Abs!V8,Geld_Abs!V$2:'Geld_Abs'!V$13),IF($B$3="Rang per inwoner",RANK(Geld_Rel!V8,Geld_Rel!V$2:'Geld_Rel'!V$13),Geld_Abs!V8)))</f>
        <v>11184589</v>
      </c>
      <c r="W13" s="43">
        <f>IF($B$3="Absolute waarden",Geld_Abs!W8,IF($B$3="Rang absolute waarden",RANK(Geld_Abs!W8,Geld_Abs!W$2:'Geld_Abs'!W$13),IF($B$3="Rang per inwoner",RANK(Geld_Rel!W8,Geld_Rel!W$2:'Geld_Rel'!W$13),Geld_Abs!W8)))</f>
        <v>46387080</v>
      </c>
      <c r="X13" s="43">
        <f>IF($B$3="Absolute waarden",Geld_Abs!X8,IF($B$3="Rang absolute waarden",RANK(Geld_Abs!X8,Geld_Abs!X$2:'Geld_Abs'!X$13),IF($B$3="Rang per inwoner",RANK(Geld_Rel!X8,Geld_Rel!X$2:'Geld_Rel'!X$13),Geld_Abs!X8)))</f>
        <v>4781256</v>
      </c>
      <c r="Y13" s="43">
        <f>IF($B$3="Absolute waarden",Geld_Abs!Y8,IF($B$3="Rang absolute waarden",RANK(Geld_Abs!Y8,Geld_Abs!Y$2:'Geld_Abs'!Y$13),IF($B$3="Rang per inwoner",RANK(Geld_Rel!Y8,Geld_Rel!Y$2:'Geld_Rel'!Y$13),Geld_Abs!Y8)))</f>
        <v>79231597</v>
      </c>
      <c r="Z13" s="43">
        <f>IF($B$3="Absolute waarden",Geld_Abs!Z8,IF($B$3="Rang absolute waarden",RANK(Geld_Abs!Z8,Geld_Abs!Z$2:'Geld_Abs'!Z$13),IF($B$3="Rang per inwoner",RANK(Geld_Rel!Z8,Geld_Rel!Z$2:'Geld_Rel'!Z$13),Geld_Abs!Z8)))</f>
        <v>70005338</v>
      </c>
      <c r="AA13" s="43">
        <f>IF($B$3="Absolute waarden",Geld_Abs!AA8,IF($B$3="Rang absolute waarden",RANK(Geld_Abs!AA8,Geld_Abs!AA$2:'Geld_Abs'!AA$13),IF($B$3="Rang per inwoner",RANK(Geld_Rel!AA8,Geld_Rel!AA$2:'Geld_Rel'!AA$13),Geld_Abs!AA8)))</f>
        <v>17183618</v>
      </c>
      <c r="AB13" s="44">
        <f>IF($B$3="Absolute waarden",Geld_Abs!AB8,IF($B$3="Rang absolute waarden",RANK(Geld_Abs!AB8,Geld_Abs!AB$2:'Geld_Abs'!AB$13),IF($B$3="Rang per inwoner",RANK(Geld_Rel!AB8,Geld_Rel!AB$2:'Geld_Rel'!AB$13),Geld_Abs!AB8)))</f>
        <v>2846000</v>
      </c>
      <c r="AC13" s="44">
        <f>IF($B$3="Absolute waarden",Geld_Abs!AC8,IF($B$3="Rang absolute waarden",RANK(Geld_Abs!AC8,Geld_Abs!AC$2:'Geld_Abs'!AC$13),IF($B$3="Rang per inwoner",RANK(Geld_Rel!AC8,Geld_Rel!AC$2:'Geld_Rel'!AC$13),Geld_Abs!AC8)))</f>
        <v>28817989</v>
      </c>
      <c r="AD13" s="44">
        <f>IF($B$3="Absolute waarden",Geld_Abs!AD8,IF($B$3="Rang absolute waarden",RANK(Geld_Abs!AD8,Geld_Abs!AD$2:'Geld_Abs'!AD$13),IF($B$3="Rang per inwoner",RANK(Geld_Rel!AD8,Geld_Rel!AD$2:'Geld_Rel'!AD$13),Geld_Abs!AD8)))</f>
        <v>758424</v>
      </c>
    </row>
    <row r="14" spans="1:30" x14ac:dyDescent="0.35">
      <c r="A14" s="4" t="s">
        <v>34</v>
      </c>
      <c r="B14" s="10">
        <v>2853359</v>
      </c>
      <c r="C14" s="10">
        <f>IF($B$3="Absolute waarden",Geld_Abs!C9,IF($B$3="Rang absolute waarden",RANK(Geld_Abs!C9,Geld_Abs!C$2:'Geld_Abs'!C$13),IF($B$3="Rang per inwoner",RANK(Geld_Rel!C9,Geld_Rel!C$2:'Geld_Rel'!C$13),Geld_Abs!C9)))</f>
        <v>9310146</v>
      </c>
      <c r="D14" s="10">
        <f>IF($B$3="Absolute waarden",Geld_Abs!D9,IF($B$3="Rang absolute waarden",RANK(Geld_Abs!D9,Geld_Abs!D$2:'Geld_Abs'!D$13),IF($B$3="Rang per inwoner",RANK(Geld_Rel!D9,Geld_Rel!D$2:'Geld_Rel'!D$13),Geld_Abs!D9)))</f>
        <v>0</v>
      </c>
      <c r="E14" s="10">
        <f>IF($B$3="Absolute waarden",Geld_Abs!E9,IF($B$3="Rang absolute waarden",RANK(Geld_Abs!E9,Geld_Abs!E$2:'Geld_Abs'!E$13),IF($B$3="Rang per inwoner",RANK(Geld_Rel!E9,Geld_Rel!E$2:'Geld_Rel'!E$13),Geld_Abs!E9)))</f>
        <v>32543095</v>
      </c>
      <c r="F14" s="10">
        <f>IF($B$3="Absolute waarden",Geld_Abs!F9,IF($B$3="Rang absolute waarden",RANK(Geld_Abs!F9,Geld_Abs!F$2:'Geld_Abs'!F$13),IF($B$3="Rang per inwoner",RANK(Geld_Rel!F9,Geld_Rel!F$2:'Geld_Rel'!F$13),Geld_Abs!F9)))</f>
        <v>0</v>
      </c>
      <c r="G14" s="10">
        <f>IF($B$3="Absolute waarden",Geld_Abs!G9,IF($B$3="Rang absolute waarden",RANK(Geld_Abs!G9,Geld_Abs!G$2:'Geld_Abs'!G$13),IF($B$3="Rang per inwoner",RANK(Geld_Rel!G9,Geld_Rel!G$2:'Geld_Rel'!G$13),Geld_Abs!G9)))</f>
        <v>123372947.773992</v>
      </c>
      <c r="H14" s="10">
        <f>IF($B$3="Absolute waarden",Geld_Abs!H9,IF($B$3="Rang absolute waarden",RANK(Geld_Abs!H9,Geld_Abs!H$2:'Geld_Abs'!H$13),IF($B$3="Rang per inwoner",RANK(Geld_Rel!H9,Geld_Rel!H$2:'Geld_Rel'!H$13),Geld_Abs!H9)))</f>
        <v>54565913</v>
      </c>
      <c r="I14" s="10">
        <f>IF($B$3="Absolute waarden",Geld_Abs!I9,IF($B$3="Rang absolute waarden",RANK(Geld_Abs!I9,Geld_Abs!I$2:'Geld_Abs'!I$13),IF($B$3="Rang per inwoner",RANK(Geld_Rel!I9,Geld_Rel!I$2:'Geld_Rel'!I$13),Geld_Abs!I9)))</f>
        <v>17895087</v>
      </c>
      <c r="J14" s="10">
        <f>IF($B$3="Absolute waarden",Geld_Abs!J9,IF($B$3="Rang absolute waarden",RANK(Geld_Abs!J9,Geld_Abs!J$2:'Geld_Abs'!J$13),IF($B$3="Rang per inwoner",RANK(Geld_Rel!J9,Geld_Rel!J$2:'Geld_Rel'!J$13),Geld_Abs!J9)))</f>
        <v>12224000</v>
      </c>
      <c r="K14" s="10">
        <f>IF($B$3="Absolute waarden",Geld_Abs!K9,IF($B$3="Rang absolute waarden",RANK(Geld_Abs!K9,Geld_Abs!K$2:'Geld_Abs'!K$13),IF($B$3="Rang per inwoner",RANK(Geld_Rel!K9,Geld_Rel!K$2:'Geld_Rel'!K$13),Geld_Abs!K9)))</f>
        <v>0</v>
      </c>
      <c r="L14" s="10">
        <f>IF($B$3="Absolute waarden",Geld_Abs!L9,IF($B$3="Rang absolute waarden",RANK(Geld_Abs!L9,Geld_Abs!L$2:'Geld_Abs'!L$13),IF($B$3="Rang per inwoner",RANK(Geld_Rel!L9,Geld_Rel!L$2:'Geld_Rel'!L$13),Geld_Abs!L9)))</f>
        <v>1344000</v>
      </c>
      <c r="M14" s="10">
        <f>IF($B$3="Absolute waarden",Geld_Abs!M9,IF($B$3="Rang absolute waarden",RANK(Geld_Abs!M9,Geld_Abs!M$2:'Geld_Abs'!M$13),IF($B$3="Rang per inwoner",RANK(Geld_Rel!M9,Geld_Rel!M$2:'Geld_Rel'!M$13),Geld_Abs!M9)))</f>
        <v>7500000</v>
      </c>
      <c r="N14" s="10">
        <f>IF($B$3="Absolute waarden",Geld_Abs!N9,IF($B$3="Rang absolute waarden",RANK(Geld_Abs!N9,Geld_Abs!N$2:'Geld_Abs'!N$13),IF($B$3="Rang per inwoner",RANK(Geld_Rel!N9,Geld_Rel!N$2:'Geld_Rel'!N$13),Geld_Abs!N9)))</f>
        <v>83095000</v>
      </c>
      <c r="O14" s="10">
        <f>IF($B$3="Absolute waarden",Geld_Abs!O9,IF($B$3="Rang absolute waarden",RANK(Geld_Abs!O9,Geld_Abs!O$2:'Geld_Abs'!O$13),IF($B$3="Rang per inwoner",RANK(Geld_Rel!O9,Geld_Rel!O$2:'Geld_Rel'!O$13),Geld_Abs!O9)))</f>
        <v>1583205</v>
      </c>
      <c r="P14" s="10">
        <f>IF($B$3="Absolute waarden",Geld_Abs!P9,IF($B$3="Rang absolute waarden",RANK(Geld_Abs!P9,Geld_Abs!P$2:'Geld_Abs'!P$13),IF($B$3="Rang per inwoner",RANK(Geld_Rel!P9,Geld_Rel!P$2:'Geld_Rel'!P$13),Geld_Abs!P9)))</f>
        <v>1629068</v>
      </c>
      <c r="Q14" s="10">
        <f>IF($B$3="Absolute waarden",Geld_Abs!Q9,IF($B$3="Rang absolute waarden",RANK(Geld_Abs!Q9,Geld_Abs!Q$2:'Geld_Abs'!Q$13),IF($B$3="Rang per inwoner",RANK(Geld_Rel!Q9,Geld_Rel!Q$2:'Geld_Rel'!Q$13),Geld_Abs!Q9)))</f>
        <v>5680370</v>
      </c>
      <c r="R14" s="10">
        <f>IF($B$3="Absolute waarden",Geld_Abs!R9,IF($B$3="Rang absolute waarden",RANK(Geld_Abs!R9,Geld_Abs!R$2:'Geld_Abs'!R$13),IF($B$3="Rang per inwoner",RANK(Geld_Rel!R9,Geld_Rel!R$2:'Geld_Rel'!R$13),Geld_Abs!R9)))</f>
        <v>0</v>
      </c>
      <c r="S14" s="10">
        <f>IF($B$3="Absolute waarden",Geld_Abs!S9,IF($B$3="Rang absolute waarden",RANK(Geld_Abs!S9,Geld_Abs!S$2:'Geld_Abs'!S$13),IF($B$3="Rang per inwoner",RANK(Geld_Rel!S9,Geld_Rel!S$2:'Geld_Rel'!S$13),Geld_Abs!S9)))</f>
        <v>0</v>
      </c>
      <c r="T14" s="10">
        <f>IF($B$3="Absolute waarden",Geld_Abs!T9,IF($B$3="Rang absolute waarden",RANK(Geld_Abs!T9,Geld_Abs!T$2:'Geld_Abs'!T$13),IF($B$3="Rang per inwoner",RANK(Geld_Rel!T9,Geld_Rel!T$2:'Geld_Rel'!T$13),Geld_Abs!T9)))</f>
        <v>98403238.629999995</v>
      </c>
      <c r="U14" s="10">
        <f>IF($B$3="Absolute waarden",Geld_Abs!U9,IF($B$3="Rang absolute waarden",RANK(Geld_Abs!U9,Geld_Abs!U$2:'Geld_Abs'!U$13),IF($B$3="Rang per inwoner",RANK(Geld_Rel!U9,Geld_Rel!U$2:'Geld_Rel'!U$13),Geld_Abs!U9)))</f>
        <v>73584503</v>
      </c>
      <c r="V14" s="10">
        <f>IF($B$3="Absolute waarden",Geld_Abs!V9,IF($B$3="Rang absolute waarden",RANK(Geld_Abs!V9,Geld_Abs!V$2:'Geld_Abs'!V$13),IF($B$3="Rang per inwoner",RANK(Geld_Rel!V9,Geld_Rel!V$2:'Geld_Rel'!V$13),Geld_Abs!V9)))</f>
        <v>14258757</v>
      </c>
      <c r="W14" s="10">
        <f>IF($B$3="Absolute waarden",Geld_Abs!W9,IF($B$3="Rang absolute waarden",RANK(Geld_Abs!W9,Geld_Abs!W$2:'Geld_Abs'!W$13),IF($B$3="Rang per inwoner",RANK(Geld_Rel!W9,Geld_Rel!W$2:'Geld_Rel'!W$13),Geld_Abs!W9)))</f>
        <v>74134562</v>
      </c>
      <c r="X14" s="10">
        <f>IF($B$3="Absolute waarden",Geld_Abs!X9,IF($B$3="Rang absolute waarden",RANK(Geld_Abs!X9,Geld_Abs!X$2:'Geld_Abs'!X$13),IF($B$3="Rang per inwoner",RANK(Geld_Rel!X9,Geld_Rel!X$2:'Geld_Rel'!X$13),Geld_Abs!X9)))</f>
        <v>2715000</v>
      </c>
      <c r="Y14" s="10">
        <f>IF($B$3="Absolute waarden",Geld_Abs!Y9,IF($B$3="Rang absolute waarden",RANK(Geld_Abs!Y9,Geld_Abs!Y$2:'Geld_Abs'!Y$13),IF($B$3="Rang per inwoner",RANK(Geld_Rel!Y9,Geld_Rel!Y$2:'Geld_Rel'!Y$13),Geld_Abs!Y9)))</f>
        <v>227980587</v>
      </c>
      <c r="Z14" s="10">
        <f>IF($B$3="Absolute waarden",Geld_Abs!Z9,IF($B$3="Rang absolute waarden",RANK(Geld_Abs!Z9,Geld_Abs!Z$2:'Geld_Abs'!Z$13),IF($B$3="Rang per inwoner",RANK(Geld_Rel!Z9,Geld_Rel!Z$2:'Geld_Rel'!Z$13),Geld_Abs!Z9)))</f>
        <v>100560617</v>
      </c>
      <c r="AA14" s="10">
        <f>IF($B$3="Absolute waarden",Geld_Abs!AA9,IF($B$3="Rang absolute waarden",RANK(Geld_Abs!AA9,Geld_Abs!AA$2:'Geld_Abs'!AA$13),IF($B$3="Rang per inwoner",RANK(Geld_Rel!AA9,Geld_Rel!AA$2:'Geld_Rel'!AA$13),Geld_Abs!AA9)))</f>
        <v>0</v>
      </c>
      <c r="AB14" s="40">
        <f>IF($B$3="Absolute waarden",Geld_Abs!AB9,IF($B$3="Rang absolute waarden",RANK(Geld_Abs!AB9,Geld_Abs!AB$2:'Geld_Abs'!AB$13),IF($B$3="Rang per inwoner",RANK(Geld_Rel!AB9,Geld_Rel!AB$2:'Geld_Rel'!AB$13),Geld_Abs!AB9)))</f>
        <v>25963000</v>
      </c>
      <c r="AC14" s="40">
        <f>IF($B$3="Absolute waarden",Geld_Abs!AC9,IF($B$3="Rang absolute waarden",RANK(Geld_Abs!AC9,Geld_Abs!AC$2:'Geld_Abs'!AC$13),IF($B$3="Rang per inwoner",RANK(Geld_Rel!AC9,Geld_Rel!AC$2:'Geld_Rel'!AC$13),Geld_Abs!AC9)))</f>
        <v>72294936</v>
      </c>
      <c r="AD14" s="40">
        <f>IF($B$3="Absolute waarden",Geld_Abs!AD9,IF($B$3="Rang absolute waarden",RANK(Geld_Abs!AD9,Geld_Abs!AD$2:'Geld_Abs'!AD$13),IF($B$3="Rang per inwoner",RANK(Geld_Rel!AD9,Geld_Rel!AD$2:'Geld_Rel'!AD$13),Geld_Abs!AD9)))</f>
        <v>2002000</v>
      </c>
    </row>
    <row r="15" spans="1:30" x14ac:dyDescent="0.35">
      <c r="A15" s="42" t="s">
        <v>35</v>
      </c>
      <c r="B15" s="43">
        <v>1156431</v>
      </c>
      <c r="C15" s="43">
        <f>IF($B$3="Absolute waarden",Geld_Abs!C10,IF($B$3="Rang absolute waarden",RANK(Geld_Abs!C10,Geld_Abs!C$2:'Geld_Abs'!C$13),IF($B$3="Rang per inwoner",RANK(Geld_Rel!C10,Geld_Rel!C$2:'Geld_Rel'!C$13),Geld_Abs!C10)))</f>
        <v>3788730</v>
      </c>
      <c r="D15" s="43">
        <f>IF($B$3="Absolute waarden",Geld_Abs!D10,IF($B$3="Rang absolute waarden",RANK(Geld_Abs!D10,Geld_Abs!D$2:'Geld_Abs'!D$13),IF($B$3="Rang per inwoner",RANK(Geld_Rel!D10,Geld_Rel!D$2:'Geld_Rel'!D$13),Geld_Abs!D10)))</f>
        <v>654000</v>
      </c>
      <c r="E15" s="43">
        <f>IF($B$3="Absolute waarden",Geld_Abs!E10,IF($B$3="Rang absolute waarden",RANK(Geld_Abs!E10,Geld_Abs!E$2:'Geld_Abs'!E$13),IF($B$3="Rang per inwoner",RANK(Geld_Rel!E10,Geld_Rel!E$2:'Geld_Rel'!E$13),Geld_Abs!E10)))</f>
        <v>13551308</v>
      </c>
      <c r="F15" s="43">
        <f>IF($B$3="Absolute waarden",Geld_Abs!F10,IF($B$3="Rang absolute waarden",RANK(Geld_Abs!F10,Geld_Abs!F$2:'Geld_Abs'!F$13),IF($B$3="Rang per inwoner",RANK(Geld_Rel!F10,Geld_Rel!F$2:'Geld_Rel'!F$13),Geld_Abs!F10)))</f>
        <v>1228000</v>
      </c>
      <c r="G15" s="43">
        <f>IF($B$3="Absolute waarden",Geld_Abs!G10,IF($B$3="Rang absolute waarden",RANK(Geld_Abs!G10,Geld_Abs!G$2:'Geld_Abs'!G$13),IF($B$3="Rang per inwoner",RANK(Geld_Rel!G10,Geld_Rel!G$2:'Geld_Rel'!G$13),Geld_Abs!G10)))</f>
        <v>5645416</v>
      </c>
      <c r="H15" s="43">
        <f>IF($B$3="Absolute waarden",Geld_Abs!H10,IF($B$3="Rang absolute waarden",RANK(Geld_Abs!H10,Geld_Abs!H$2:'Geld_Abs'!H$13),IF($B$3="Rang per inwoner",RANK(Geld_Rel!H10,Geld_Rel!H$2:'Geld_Rel'!H$13),Geld_Abs!H10)))</f>
        <v>11195710</v>
      </c>
      <c r="I15" s="43">
        <f>IF($B$3="Absolute waarden",Geld_Abs!I10,IF($B$3="Rang absolute waarden",RANK(Geld_Abs!I10,Geld_Abs!I$2:'Geld_Abs'!I$13),IF($B$3="Rang per inwoner",RANK(Geld_Rel!I10,Geld_Rel!I$2:'Geld_Rel'!I$13),Geld_Abs!I10)))</f>
        <v>1454290</v>
      </c>
      <c r="J15" s="43">
        <f>IF($B$3="Absolute waarden",Geld_Abs!J10,IF($B$3="Rang absolute waarden",RANK(Geld_Abs!J10,Geld_Abs!J$2:'Geld_Abs'!J$13),IF($B$3="Rang per inwoner",RANK(Geld_Rel!J10,Geld_Rel!J$2:'Geld_Rel'!J$13),Geld_Abs!J10)))</f>
        <v>7875000</v>
      </c>
      <c r="K15" s="43">
        <f>IF($B$3="Absolute waarden",Geld_Abs!K10,IF($B$3="Rang absolute waarden",RANK(Geld_Abs!K10,Geld_Abs!K$2:'Geld_Abs'!K$13),IF($B$3="Rang per inwoner",RANK(Geld_Rel!K10,Geld_Rel!K$2:'Geld_Rel'!K$13),Geld_Abs!K10)))</f>
        <v>1740000</v>
      </c>
      <c r="L15" s="43">
        <f>IF($B$3="Absolute waarden",Geld_Abs!L10,IF($B$3="Rang absolute waarden",RANK(Geld_Abs!L10,Geld_Abs!L$2:'Geld_Abs'!L$13),IF($B$3="Rang per inwoner",RANK(Geld_Rel!L10,Geld_Rel!L$2:'Geld_Rel'!L$13),Geld_Abs!L10)))</f>
        <v>2495000</v>
      </c>
      <c r="M15" s="43">
        <f>IF($B$3="Absolute waarden",Geld_Abs!M10,IF($B$3="Rang absolute waarden",RANK(Geld_Abs!M10,Geld_Abs!M$2:'Geld_Abs'!M$13),IF($B$3="Rang per inwoner",RANK(Geld_Rel!M10,Geld_Rel!M$2:'Geld_Rel'!M$13),Geld_Abs!M10)))</f>
        <v>4634000</v>
      </c>
      <c r="N15" s="43">
        <f>IF($B$3="Absolute waarden",Geld_Abs!N10,IF($B$3="Rang absolute waarden",RANK(Geld_Abs!N10,Geld_Abs!N$2:'Geld_Abs'!N$13),IF($B$3="Rang per inwoner",RANK(Geld_Rel!N10,Geld_Rel!N$2:'Geld_Rel'!N$13),Geld_Abs!N10)))</f>
        <v>19846000</v>
      </c>
      <c r="O15" s="43">
        <f>IF($B$3="Absolute waarden",Geld_Abs!O10,IF($B$3="Rang absolute waarden",RANK(Geld_Abs!O10,Geld_Abs!O$2:'Geld_Abs'!O$13),IF($B$3="Rang per inwoner",RANK(Geld_Rel!O10,Geld_Rel!O$2:'Geld_Rel'!O$13),Geld_Abs!O10)))</f>
        <v>438496</v>
      </c>
      <c r="P15" s="43">
        <f>IF($B$3="Absolute waarden",Geld_Abs!P10,IF($B$3="Rang absolute waarden",RANK(Geld_Abs!P10,Geld_Abs!P$2:'Geld_Abs'!P$13),IF($B$3="Rang per inwoner",RANK(Geld_Rel!P10,Geld_Rel!P$2:'Geld_Rel'!P$13),Geld_Abs!P10)))</f>
        <v>1958608</v>
      </c>
      <c r="Q15" s="43">
        <f>IF($B$3="Absolute waarden",Geld_Abs!Q10,IF($B$3="Rang absolute waarden",RANK(Geld_Abs!Q10,Geld_Abs!Q$2:'Geld_Abs'!Q$13),IF($B$3="Rang per inwoner",RANK(Geld_Rel!Q10,Geld_Rel!Q$2:'Geld_Rel'!Q$13),Geld_Abs!Q10)))</f>
        <v>630924</v>
      </c>
      <c r="R15" s="43">
        <f>IF($B$3="Absolute waarden",Geld_Abs!R10,IF($B$3="Rang absolute waarden",RANK(Geld_Abs!R10,Geld_Abs!R$2:'Geld_Abs'!R$13),IF($B$3="Rang per inwoner",RANK(Geld_Rel!R10,Geld_Rel!R$2:'Geld_Rel'!R$13),Geld_Abs!R10)))</f>
        <v>61000</v>
      </c>
      <c r="S15" s="43">
        <f>IF($B$3="Absolute waarden",Geld_Abs!S10,IF($B$3="Rang absolute waarden",RANK(Geld_Abs!S10,Geld_Abs!S$2:'Geld_Abs'!S$13),IF($B$3="Rang per inwoner",RANK(Geld_Rel!S10,Geld_Rel!S$2:'Geld_Rel'!S$13),Geld_Abs!S10)))</f>
        <v>0</v>
      </c>
      <c r="T15" s="43">
        <f>IF($B$3="Absolute waarden",Geld_Abs!T10,IF($B$3="Rang absolute waarden",RANK(Geld_Abs!T10,Geld_Abs!T$2:'Geld_Abs'!T$13),IF($B$3="Rang per inwoner",RANK(Geld_Rel!T10,Geld_Rel!T$2:'Geld_Rel'!T$13),Geld_Abs!T10)))</f>
        <v>84933418.120000005</v>
      </c>
      <c r="U15" s="43">
        <f>IF($B$3="Absolute waarden",Geld_Abs!U10,IF($B$3="Rang absolute waarden",RANK(Geld_Abs!U10,Geld_Abs!U$2:'Geld_Abs'!U$13),IF($B$3="Rang per inwoner",RANK(Geld_Rel!U10,Geld_Rel!U$2:'Geld_Rel'!U$13),Geld_Abs!U10)))</f>
        <v>31055319</v>
      </c>
      <c r="V15" s="43">
        <f>IF($B$3="Absolute waarden",Geld_Abs!V10,IF($B$3="Rang absolute waarden",RANK(Geld_Abs!V10,Geld_Abs!V$2:'Geld_Abs'!V$13),IF($B$3="Rang per inwoner",RANK(Geld_Rel!V10,Geld_Rel!V$2:'Geld_Rel'!V$13),Geld_Abs!V10)))</f>
        <v>7198568</v>
      </c>
      <c r="W15" s="43">
        <f>IF($B$3="Absolute waarden",Geld_Abs!W10,IF($B$3="Rang absolute waarden",RANK(Geld_Abs!W10,Geld_Abs!W$2:'Geld_Abs'!W$13),IF($B$3="Rang per inwoner",RANK(Geld_Rel!W10,Geld_Rel!W$2:'Geld_Rel'!W$13),Geld_Abs!W10)))</f>
        <v>31639468</v>
      </c>
      <c r="X15" s="43">
        <f>IF($B$3="Absolute waarden",Geld_Abs!X10,IF($B$3="Rang absolute waarden",RANK(Geld_Abs!X10,Geld_Abs!X$2:'Geld_Abs'!X$13),IF($B$3="Rang per inwoner",RANK(Geld_Rel!X10,Geld_Rel!X$2:'Geld_Rel'!X$13),Geld_Abs!X10)))</f>
        <v>3396000</v>
      </c>
      <c r="Y15" s="43">
        <f>IF($B$3="Absolute waarden",Geld_Abs!Y10,IF($B$3="Rang absolute waarden",RANK(Geld_Abs!Y10,Geld_Abs!Y$2:'Geld_Abs'!Y$13),IF($B$3="Rang per inwoner",RANK(Geld_Rel!Y10,Geld_Rel!Y$2:'Geld_Rel'!Y$13),Geld_Abs!Y10)))</f>
        <v>30413925</v>
      </c>
      <c r="Z15" s="43">
        <f>IF($B$3="Absolute waarden",Geld_Abs!Z10,IF($B$3="Rang absolute waarden",RANK(Geld_Abs!Z10,Geld_Abs!Z$2:'Geld_Abs'!Z$13),IF($B$3="Rang per inwoner",RANK(Geld_Rel!Z10,Geld_Rel!Z$2:'Geld_Rel'!Z$13),Geld_Abs!Z10)))</f>
        <v>38613918</v>
      </c>
      <c r="AA15" s="43">
        <f>IF($B$3="Absolute waarden",Geld_Abs!AA10,IF($B$3="Rang absolute waarden",RANK(Geld_Abs!AA10,Geld_Abs!AA$2:'Geld_Abs'!AA$13),IF($B$3="Rang per inwoner",RANK(Geld_Rel!AA10,Geld_Rel!AA$2:'Geld_Rel'!AA$13),Geld_Abs!AA10)))</f>
        <v>4393000</v>
      </c>
      <c r="AB15" s="44">
        <f>IF($B$3="Absolute waarden",Geld_Abs!AB10,IF($B$3="Rang absolute waarden",RANK(Geld_Abs!AB10,Geld_Abs!AB$2:'Geld_Abs'!AB$13),IF($B$3="Rang per inwoner",RANK(Geld_Rel!AB10,Geld_Rel!AB$2:'Geld_Rel'!AB$13),Geld_Abs!AB10)))</f>
        <v>1377000</v>
      </c>
      <c r="AC15" s="44">
        <f>IF($B$3="Absolute waarden",Geld_Abs!AC10,IF($B$3="Rang absolute waarden",RANK(Geld_Abs!AC10,Geld_Abs!AC$2:'Geld_Abs'!AC$13),IF($B$3="Rang per inwoner",RANK(Geld_Rel!AC10,Geld_Rel!AC$2:'Geld_Rel'!AC$13),Geld_Abs!AC10)))</f>
        <v>5804549</v>
      </c>
      <c r="AD15" s="44">
        <f>IF($B$3="Absolute waarden",Geld_Abs!AD10,IF($B$3="Rang absolute waarden",RANK(Geld_Abs!AD10,Geld_Abs!AD$2:'Geld_Abs'!AD$13),IF($B$3="Rang per inwoner",RANK(Geld_Rel!AD10,Geld_Rel!AD$2:'Geld_Rel'!AD$13),Geld_Abs!AD10)))</f>
        <v>478000</v>
      </c>
    </row>
    <row r="16" spans="1:30" x14ac:dyDescent="0.35">
      <c r="A16" s="4" t="s">
        <v>36</v>
      </c>
      <c r="B16" s="10">
        <v>1342158</v>
      </c>
      <c r="C16" s="10">
        <f>IF($B$3="Absolute waarden",Geld_Abs!C11,IF($B$3="Rang absolute waarden",RANK(Geld_Abs!C11,Geld_Abs!C$2:'Geld_Abs'!C$13),IF($B$3="Rang per inwoner",RANK(Geld_Rel!C11,Geld_Rel!C$2:'Geld_Rel'!C$13),Geld_Abs!C11)))</f>
        <v>4919670</v>
      </c>
      <c r="D16" s="10">
        <f>IF($B$3="Absolute waarden",Geld_Abs!D11,IF($B$3="Rang absolute waarden",RANK(Geld_Abs!D11,Geld_Abs!D$2:'Geld_Abs'!D$13),IF($B$3="Rang per inwoner",RANK(Geld_Rel!D11,Geld_Rel!D$2:'Geld_Rel'!D$13),Geld_Abs!D11)))</f>
        <v>0</v>
      </c>
      <c r="E16" s="10">
        <f>IF($B$3="Absolute waarden",Geld_Abs!E11,IF($B$3="Rang absolute waarden",RANK(Geld_Abs!E11,Geld_Abs!E$2:'Geld_Abs'!E$13),IF($B$3="Rang per inwoner",RANK(Geld_Rel!E11,Geld_Rel!E$2:'Geld_Rel'!E$13),Geld_Abs!E11)))</f>
        <v>12118594</v>
      </c>
      <c r="F16" s="10">
        <f>IF($B$3="Absolute waarden",Geld_Abs!F11,IF($B$3="Rang absolute waarden",RANK(Geld_Abs!F11,Geld_Abs!F$2:'Geld_Abs'!F$13),IF($B$3="Rang per inwoner",RANK(Geld_Rel!F11,Geld_Rel!F$2:'Geld_Rel'!F$13),Geld_Abs!F11)))</f>
        <v>1604000</v>
      </c>
      <c r="G16" s="10">
        <f>IF($B$3="Absolute waarden",Geld_Abs!G11,IF($B$3="Rang absolute waarden",RANK(Geld_Abs!G11,Geld_Abs!G$2:'Geld_Abs'!G$13),IF($B$3="Rang per inwoner",RANK(Geld_Rel!G11,Geld_Rel!G$2:'Geld_Rel'!G$13),Geld_Abs!G11)))</f>
        <v>19114812</v>
      </c>
      <c r="H16" s="10">
        <f>IF($B$3="Absolute waarden",Geld_Abs!H11,IF($B$3="Rang absolute waarden",RANK(Geld_Abs!H11,Geld_Abs!H$2:'Geld_Abs'!H$13),IF($B$3="Rang per inwoner",RANK(Geld_Rel!H11,Geld_Rel!H$2:'Geld_Rel'!H$13),Geld_Abs!H11)))</f>
        <v>14686288</v>
      </c>
      <c r="I16" s="10">
        <f>IF($B$3="Absolute waarden",Geld_Abs!I11,IF($B$3="Rang absolute waarden",RANK(Geld_Abs!I11,Geld_Abs!I$2:'Geld_Abs'!I$13),IF($B$3="Rang per inwoner",RANK(Geld_Rel!I11,Geld_Rel!I$2:'Geld_Rel'!I$13),Geld_Abs!I11)))</f>
        <v>5617712</v>
      </c>
      <c r="J16" s="10">
        <f>IF($B$3="Absolute waarden",Geld_Abs!J11,IF($B$3="Rang absolute waarden",RANK(Geld_Abs!J11,Geld_Abs!J$2:'Geld_Abs'!J$13),IF($B$3="Rang per inwoner",RANK(Geld_Rel!J11,Geld_Rel!J$2:'Geld_Rel'!J$13),Geld_Abs!J11)))</f>
        <v>8052000</v>
      </c>
      <c r="K16" s="10">
        <f>IF($B$3="Absolute waarden",Geld_Abs!K11,IF($B$3="Rang absolute waarden",RANK(Geld_Abs!K11,Geld_Abs!K$2:'Geld_Abs'!K$13),IF($B$3="Rang per inwoner",RANK(Geld_Rel!K11,Geld_Rel!K$2:'Geld_Rel'!K$13),Geld_Abs!K11)))</f>
        <v>0</v>
      </c>
      <c r="L16" s="10">
        <f>IF($B$3="Absolute waarden",Geld_Abs!L11,IF($B$3="Rang absolute waarden",RANK(Geld_Abs!L11,Geld_Abs!L$2:'Geld_Abs'!L$13),IF($B$3="Rang per inwoner",RANK(Geld_Rel!L11,Geld_Rel!L$2:'Geld_Rel'!L$13),Geld_Abs!L11)))</f>
        <v>713000</v>
      </c>
      <c r="M16" s="10">
        <f>IF($B$3="Absolute waarden",Geld_Abs!M11,IF($B$3="Rang absolute waarden",RANK(Geld_Abs!M11,Geld_Abs!M$2:'Geld_Abs'!M$13),IF($B$3="Rang per inwoner",RANK(Geld_Rel!M11,Geld_Rel!M$2:'Geld_Rel'!M$13),Geld_Abs!M11)))</f>
        <v>16605000</v>
      </c>
      <c r="N16" s="10">
        <f>IF($B$3="Absolute waarden",Geld_Abs!N11,IF($B$3="Rang absolute waarden",RANK(Geld_Abs!N11,Geld_Abs!N$2:'Geld_Abs'!N$13),IF($B$3="Rang per inwoner",RANK(Geld_Rel!N11,Geld_Rel!N$2:'Geld_Rel'!N$13),Geld_Abs!N11)))</f>
        <v>29239000</v>
      </c>
      <c r="O16" s="10">
        <f>IF($B$3="Absolute waarden",Geld_Abs!O11,IF($B$3="Rang absolute waarden",RANK(Geld_Abs!O11,Geld_Abs!O$2:'Geld_Abs'!O$13),IF($B$3="Rang per inwoner",RANK(Geld_Rel!O11,Geld_Rel!O$2:'Geld_Rel'!O$13),Geld_Abs!O11)))</f>
        <v>1167164</v>
      </c>
      <c r="P16" s="10">
        <f>IF($B$3="Absolute waarden",Geld_Abs!P11,IF($B$3="Rang absolute waarden",RANK(Geld_Abs!P11,Geld_Abs!P$2:'Geld_Abs'!P$13),IF($B$3="Rang per inwoner",RANK(Geld_Rel!P11,Geld_Rel!P$2:'Geld_Rel'!P$13),Geld_Abs!P11)))</f>
        <v>191997</v>
      </c>
      <c r="Q16" s="10">
        <f>IF($B$3="Absolute waarden",Geld_Abs!Q11,IF($B$3="Rang absolute waarden",RANK(Geld_Abs!Q11,Geld_Abs!Q$2:'Geld_Abs'!Q$13),IF($B$3="Rang per inwoner",RANK(Geld_Rel!Q11,Geld_Rel!Q$2:'Geld_Rel'!Q$13),Geld_Abs!Q11)))</f>
        <v>1813178</v>
      </c>
      <c r="R16" s="10">
        <f>IF($B$3="Absolute waarden",Geld_Abs!R11,IF($B$3="Rang absolute waarden",RANK(Geld_Abs!R11,Geld_Abs!R$2:'Geld_Abs'!R$13),IF($B$3="Rang per inwoner",RANK(Geld_Rel!R11,Geld_Rel!R$2:'Geld_Rel'!R$13),Geld_Abs!R11)))</f>
        <v>46000</v>
      </c>
      <c r="S16" s="10">
        <f>IF($B$3="Absolute waarden",Geld_Abs!S11,IF($B$3="Rang absolute waarden",RANK(Geld_Abs!S11,Geld_Abs!S$2:'Geld_Abs'!S$13),IF($B$3="Rang per inwoner",RANK(Geld_Rel!S11,Geld_Rel!S$2:'Geld_Rel'!S$13),Geld_Abs!S11)))</f>
        <v>0</v>
      </c>
      <c r="T16" s="10">
        <f>IF($B$3="Absolute waarden",Geld_Abs!T11,IF($B$3="Rang absolute waarden",RANK(Geld_Abs!T11,Geld_Abs!T$2:'Geld_Abs'!T$13),IF($B$3="Rang per inwoner",RANK(Geld_Rel!T11,Geld_Rel!T$2:'Geld_Rel'!T$13),Geld_Abs!T11)))</f>
        <v>75959947.609999999</v>
      </c>
      <c r="U16" s="10">
        <f>IF($B$3="Absolute waarden",Geld_Abs!U11,IF($B$3="Rang absolute waarden",RANK(Geld_Abs!U11,Geld_Abs!U$2:'Geld_Abs'!U$13),IF($B$3="Rang per inwoner",RANK(Geld_Rel!U11,Geld_Rel!U$2:'Geld_Rel'!U$13),Geld_Abs!U11)))</f>
        <v>35704944</v>
      </c>
      <c r="V16" s="10">
        <f>IF($B$3="Absolute waarden",Geld_Abs!V11,IF($B$3="Rang absolute waarden",RANK(Geld_Abs!V11,Geld_Abs!V$2:'Geld_Abs'!V$13),IF($B$3="Rang per inwoner",RANK(Geld_Rel!V11,Geld_Rel!V$2:'Geld_Rel'!V$13),Geld_Abs!V11)))</f>
        <v>7177829</v>
      </c>
      <c r="W16" s="10">
        <f>IF($B$3="Absolute waarden",Geld_Abs!W11,IF($B$3="Rang absolute waarden",RANK(Geld_Abs!W11,Geld_Abs!W$2:'Geld_Abs'!W$13),IF($B$3="Rang per inwoner",RANK(Geld_Rel!W11,Geld_Rel!W$2:'Geld_Rel'!W$13),Geld_Abs!W11)))</f>
        <v>38828825</v>
      </c>
      <c r="X16" s="10">
        <f>IF($B$3="Absolute waarden",Geld_Abs!X11,IF($B$3="Rang absolute waarden",RANK(Geld_Abs!X11,Geld_Abs!X$2:'Geld_Abs'!X$13),IF($B$3="Rang per inwoner",RANK(Geld_Rel!X11,Geld_Rel!X$2:'Geld_Rel'!X$13),Geld_Abs!X11)))</f>
        <v>2572000</v>
      </c>
      <c r="Y16" s="10">
        <f>IF($B$3="Absolute waarden",Geld_Abs!Y11,IF($B$3="Rang absolute waarden",RANK(Geld_Abs!Y11,Geld_Abs!Y$2:'Geld_Abs'!Y$13),IF($B$3="Rang per inwoner",RANK(Geld_Rel!Y11,Geld_Rel!Y$2:'Geld_Rel'!Y$13),Geld_Abs!Y11)))</f>
        <v>60583397</v>
      </c>
      <c r="Z16" s="10">
        <f>IF($B$3="Absolute waarden",Geld_Abs!Z11,IF($B$3="Rang absolute waarden",RANK(Geld_Abs!Z11,Geld_Abs!Z$2:'Geld_Abs'!Z$13),IF($B$3="Rang per inwoner",RANK(Geld_Rel!Z11,Geld_Rel!Z$2:'Geld_Rel'!Z$13),Geld_Abs!Z11)))</f>
        <v>43946585</v>
      </c>
      <c r="AA16" s="10">
        <f>IF($B$3="Absolute waarden",Geld_Abs!AA11,IF($B$3="Rang absolute waarden",RANK(Geld_Abs!AA11,Geld_Abs!AA$2:'Geld_Abs'!AA$13),IF($B$3="Rang per inwoner",RANK(Geld_Rel!AA11,Geld_Rel!AA$2:'Geld_Rel'!AA$13),Geld_Abs!AA11)))</f>
        <v>849000</v>
      </c>
      <c r="AB16" s="40">
        <f>IF($B$3="Absolute waarden",Geld_Abs!AB11,IF($B$3="Rang absolute waarden",RANK(Geld_Abs!AB11,Geld_Abs!AB$2:'Geld_Abs'!AB$13),IF($B$3="Rang per inwoner",RANK(Geld_Rel!AB11,Geld_Rel!AB$2:'Geld_Rel'!AB$13),Geld_Abs!AB11)))</f>
        <v>4926000</v>
      </c>
      <c r="AC16" s="40">
        <f>IF($B$3="Absolute waarden",Geld_Abs!AC11,IF($B$3="Rang absolute waarden",RANK(Geld_Abs!AC11,Geld_Abs!AC$2:'Geld_Abs'!AC$13),IF($B$3="Rang per inwoner",RANK(Geld_Rel!AC11,Geld_Rel!AC$2:'Geld_Rel'!AC$13),Geld_Abs!AC11)))</f>
        <v>20722987</v>
      </c>
      <c r="AD16" s="40">
        <f>IF($B$3="Absolute waarden",Geld_Abs!AD11,IF($B$3="Rang absolute waarden",RANK(Geld_Abs!AD11,Geld_Abs!AD$2:'Geld_Abs'!AD$13),IF($B$3="Rang per inwoner",RANK(Geld_Rel!AD11,Geld_Rel!AD$2:'Geld_Rel'!AD$13),Geld_Abs!AD11)))</f>
        <v>5137000</v>
      </c>
    </row>
    <row r="17" spans="1:30" x14ac:dyDescent="0.35">
      <c r="A17" s="42" t="s">
        <v>37</v>
      </c>
      <c r="B17" s="43">
        <v>383032</v>
      </c>
      <c r="C17" s="43">
        <f>IF($B$3="Absolute waarden",Geld_Abs!C12,IF($B$3="Rang absolute waarden",RANK(Geld_Abs!C12,Geld_Abs!C$2:'Geld_Abs'!C$13),IF($B$3="Rang per inwoner",RANK(Geld_Rel!C12,Geld_Rel!C$2:'Geld_Rel'!C$13),Geld_Abs!C12)))</f>
        <v>1437808</v>
      </c>
      <c r="D17" s="43">
        <f>IF($B$3="Absolute waarden",Geld_Abs!D12,IF($B$3="Rang absolute waarden",RANK(Geld_Abs!D12,Geld_Abs!D$2:'Geld_Abs'!D$13),IF($B$3="Rang per inwoner",RANK(Geld_Rel!D12,Geld_Rel!D$2:'Geld_Rel'!D$13),Geld_Abs!D12)))</f>
        <v>316000</v>
      </c>
      <c r="E17" s="43">
        <f>IF($B$3="Absolute waarden",Geld_Abs!E12,IF($B$3="Rang absolute waarden",RANK(Geld_Abs!E12,Geld_Abs!E$2:'Geld_Abs'!E$13),IF($B$3="Rang per inwoner",RANK(Geld_Rel!E12,Geld_Rel!E$2:'Geld_Rel'!E$13),Geld_Abs!E12)))</f>
        <v>4137415</v>
      </c>
      <c r="F17" s="43">
        <f>IF($B$3="Absolute waarden",Geld_Abs!F12,IF($B$3="Rang absolute waarden",RANK(Geld_Abs!F12,Geld_Abs!F$2:'Geld_Abs'!F$13),IF($B$3="Rang per inwoner",RANK(Geld_Rel!F12,Geld_Rel!F$2:'Geld_Rel'!F$13),Geld_Abs!F12)))</f>
        <v>511000</v>
      </c>
      <c r="G17" s="43">
        <f>IF($B$3="Absolute waarden",Geld_Abs!G12,IF($B$3="Rang absolute waarden",RANK(Geld_Abs!G12,Geld_Abs!G$2:'Geld_Abs'!G$13),IF($B$3="Rang per inwoner",RANK(Geld_Rel!G12,Geld_Rel!G$2:'Geld_Rel'!G$13),Geld_Abs!G12)))</f>
        <v>2519299</v>
      </c>
      <c r="H17" s="43">
        <f>IF($B$3="Absolute waarden",Geld_Abs!H12,IF($B$3="Rang absolute waarden",RANK(Geld_Abs!H12,Geld_Abs!H$2:'Geld_Abs'!H$13),IF($B$3="Rang per inwoner",RANK(Geld_Rel!H12,Geld_Rel!H$2:'Geld_Rel'!H$13),Geld_Abs!H12)))</f>
        <v>4679054</v>
      </c>
      <c r="I17" s="43">
        <f>IF($B$3="Absolute waarden",Geld_Abs!I12,IF($B$3="Rang absolute waarden",RANK(Geld_Abs!I12,Geld_Abs!I$2:'Geld_Abs'!I$13),IF($B$3="Rang per inwoner",RANK(Geld_Rel!I12,Geld_Rel!I$2:'Geld_Rel'!I$13),Geld_Abs!I12)))</f>
        <v>1825946</v>
      </c>
      <c r="J17" s="43">
        <f>IF($B$3="Absolute waarden",Geld_Abs!J12,IF($B$3="Rang absolute waarden",RANK(Geld_Abs!J12,Geld_Abs!J$2:'Geld_Abs'!J$13),IF($B$3="Rang per inwoner",RANK(Geld_Rel!J12,Geld_Rel!J$2:'Geld_Rel'!J$13),Geld_Abs!J12)))</f>
        <v>4594000</v>
      </c>
      <c r="K17" s="43">
        <f>IF($B$3="Absolute waarden",Geld_Abs!K12,IF($B$3="Rang absolute waarden",RANK(Geld_Abs!K12,Geld_Abs!K$2:'Geld_Abs'!K$13),IF($B$3="Rang per inwoner",RANK(Geld_Rel!K12,Geld_Rel!K$2:'Geld_Rel'!K$13),Geld_Abs!K12)))</f>
        <v>3652000</v>
      </c>
      <c r="L17" s="43">
        <f>IF($B$3="Absolute waarden",Geld_Abs!L12,IF($B$3="Rang absolute waarden",RANK(Geld_Abs!L12,Geld_Abs!L$2:'Geld_Abs'!L$13),IF($B$3="Rang per inwoner",RANK(Geld_Rel!L12,Geld_Rel!L$2:'Geld_Rel'!L$13),Geld_Abs!L12)))</f>
        <v>703000</v>
      </c>
      <c r="M17" s="43">
        <f>IF($B$3="Absolute waarden",Geld_Abs!M12,IF($B$3="Rang absolute waarden",RANK(Geld_Abs!M12,Geld_Abs!M$2:'Geld_Abs'!M$13),IF($B$3="Rang per inwoner",RANK(Geld_Rel!M12,Geld_Rel!M$2:'Geld_Rel'!M$13),Geld_Abs!M12)))</f>
        <v>5249000</v>
      </c>
      <c r="N17" s="43">
        <f>IF($B$3="Absolute waarden",Geld_Abs!N12,IF($B$3="Rang absolute waarden",RANK(Geld_Abs!N12,Geld_Abs!N$2:'Geld_Abs'!N$13),IF($B$3="Rang per inwoner",RANK(Geld_Rel!N12,Geld_Rel!N$2:'Geld_Rel'!N$13),Geld_Abs!N12)))</f>
        <v>4549000</v>
      </c>
      <c r="O17" s="43">
        <f>IF($B$3="Absolute waarden",Geld_Abs!O12,IF($B$3="Rang absolute waarden",RANK(Geld_Abs!O12,Geld_Abs!O$2:'Geld_Abs'!O$13),IF($B$3="Rang per inwoner",RANK(Geld_Rel!O12,Geld_Rel!O$2:'Geld_Rel'!O$13),Geld_Abs!O12)))</f>
        <v>368669</v>
      </c>
      <c r="P17" s="43">
        <f>IF($B$3="Absolute waarden",Geld_Abs!P12,IF($B$3="Rang absolute waarden",RANK(Geld_Abs!P12,Geld_Abs!P$2:'Geld_Abs'!P$13),IF($B$3="Rang per inwoner",RANK(Geld_Rel!P12,Geld_Rel!P$2:'Geld_Rel'!P$13),Geld_Abs!P12)))</f>
        <v>82453</v>
      </c>
      <c r="Q17" s="43">
        <f>IF($B$3="Absolute waarden",Geld_Abs!Q12,IF($B$3="Rang absolute waarden",RANK(Geld_Abs!Q12,Geld_Abs!Q$2:'Geld_Abs'!Q$13),IF($B$3="Rang per inwoner",RANK(Geld_Rel!Q12,Geld_Rel!Q$2:'Geld_Rel'!Q$13),Geld_Abs!Q12)))</f>
        <v>304185</v>
      </c>
      <c r="R17" s="43">
        <f>IF($B$3="Absolute waarden",Geld_Abs!R12,IF($B$3="Rang absolute waarden",RANK(Geld_Abs!R12,Geld_Abs!R$2:'Geld_Abs'!R$13),IF($B$3="Rang per inwoner",RANK(Geld_Rel!R12,Geld_Rel!R$2:'Geld_Rel'!R$13),Geld_Abs!R12)))</f>
        <v>50000</v>
      </c>
      <c r="S17" s="43">
        <f>IF($B$3="Absolute waarden",Geld_Abs!S12,IF($B$3="Rang absolute waarden",RANK(Geld_Abs!S12,Geld_Abs!S$2:'Geld_Abs'!S$13),IF($B$3="Rang per inwoner",RANK(Geld_Rel!S12,Geld_Rel!S$2:'Geld_Rel'!S$13),Geld_Abs!S12)))</f>
        <v>0</v>
      </c>
      <c r="T17" s="43">
        <f>IF($B$3="Absolute waarden",Geld_Abs!T12,IF($B$3="Rang absolute waarden",RANK(Geld_Abs!T12,Geld_Abs!T$2:'Geld_Abs'!T$13),IF($B$3="Rang per inwoner",RANK(Geld_Rel!T12,Geld_Rel!T$2:'Geld_Rel'!T$13),Geld_Abs!T12)))</f>
        <v>6468007.2400000002</v>
      </c>
      <c r="U17" s="43">
        <f>IF($B$3="Absolute waarden",Geld_Abs!U12,IF($B$3="Rang absolute waarden",RANK(Geld_Abs!U12,Geld_Abs!U$2:'Geld_Abs'!U$13),IF($B$3="Rang per inwoner",RANK(Geld_Rel!U12,Geld_Rel!U$2:'Geld_Rel'!U$13),Geld_Abs!U12)))</f>
        <v>14598575</v>
      </c>
      <c r="V17" s="43">
        <f>IF($B$3="Absolute waarden",Geld_Abs!V12,IF($B$3="Rang absolute waarden",RANK(Geld_Abs!V12,Geld_Abs!V$2:'Geld_Abs'!V$13),IF($B$3="Rang per inwoner",RANK(Geld_Rel!V12,Geld_Rel!V$2:'Geld_Rel'!V$13),Geld_Abs!V12)))</f>
        <v>4592349</v>
      </c>
      <c r="W17" s="43">
        <f>IF($B$3="Absolute waarden",Geld_Abs!W12,IF($B$3="Rang absolute waarden",RANK(Geld_Abs!W12,Geld_Abs!W$2:'Geld_Abs'!W$13),IF($B$3="Rang per inwoner",RANK(Geld_Rel!W12,Geld_Rel!W$2:'Geld_Rel'!W$13),Geld_Abs!W12)))</f>
        <v>8977362</v>
      </c>
      <c r="X17" s="43">
        <f>IF($B$3="Absolute waarden",Geld_Abs!X12,IF($B$3="Rang absolute waarden",RANK(Geld_Abs!X12,Geld_Abs!X$2:'Geld_Abs'!X$13),IF($B$3="Rang per inwoner",RANK(Geld_Rel!X12,Geld_Rel!X$2:'Geld_Rel'!X$13),Geld_Abs!X12)))</f>
        <v>7208000</v>
      </c>
      <c r="Y17" s="43">
        <f>IF($B$3="Absolute waarden",Geld_Abs!Y12,IF($B$3="Rang absolute waarden",RANK(Geld_Abs!Y12,Geld_Abs!Y$2:'Geld_Abs'!Y$13),IF($B$3="Rang per inwoner",RANK(Geld_Rel!Y12,Geld_Rel!Y$2:'Geld_Rel'!Y$13),Geld_Abs!Y12)))</f>
        <v>3293975</v>
      </c>
      <c r="Z17" s="43">
        <f>IF($B$3="Absolute waarden",Geld_Abs!Z12,IF($B$3="Rang absolute waarden",RANK(Geld_Abs!Z12,Geld_Abs!Z$2:'Geld_Abs'!Z$13),IF($B$3="Rang per inwoner",RANK(Geld_Rel!Z12,Geld_Rel!Z$2:'Geld_Rel'!Z$13),Geld_Abs!Z12)))</f>
        <v>5835669</v>
      </c>
      <c r="AA17" s="43">
        <f>IF($B$3="Absolute waarden",Geld_Abs!AA12,IF($B$3="Rang absolute waarden",RANK(Geld_Abs!AA12,Geld_Abs!AA$2:'Geld_Abs'!AA$13),IF($B$3="Rang per inwoner",RANK(Geld_Rel!AA12,Geld_Rel!AA$2:'Geld_Rel'!AA$13),Geld_Abs!AA12)))</f>
        <v>391000</v>
      </c>
      <c r="AB17" s="44">
        <f>IF($B$3="Absolute waarden",Geld_Abs!AB12,IF($B$3="Rang absolute waarden",RANK(Geld_Abs!AB12,Geld_Abs!AB$2:'Geld_Abs'!AB$13),IF($B$3="Rang per inwoner",RANK(Geld_Rel!AB12,Geld_Rel!AB$2:'Geld_Rel'!AB$13),Geld_Abs!AB12)))</f>
        <v>779000</v>
      </c>
      <c r="AC17" s="44">
        <f>IF($B$3="Absolute waarden",Geld_Abs!AC12,IF($B$3="Rang absolute waarden",RANK(Geld_Abs!AC12,Geld_Abs!AC$2:'Geld_Abs'!AC$13),IF($B$3="Rang per inwoner",RANK(Geld_Rel!AC12,Geld_Rel!AC$2:'Geld_Rel'!AC$13),Geld_Abs!AC12)))</f>
        <v>1611439</v>
      </c>
      <c r="AD17" s="44">
        <f>IF($B$3="Absolute waarden",Geld_Abs!AD12,IF($B$3="Rang absolute waarden",RANK(Geld_Abs!AD12,Geld_Abs!AD$2:'Geld_Abs'!AD$13),IF($B$3="Rang per inwoner",RANK(Geld_Rel!AD12,Geld_Rel!AD$2:'Geld_Rel'!AD$13),Geld_Abs!AD12)))</f>
        <v>1556000</v>
      </c>
    </row>
    <row r="18" spans="1:30" x14ac:dyDescent="0.35">
      <c r="A18" s="4" t="s">
        <v>38</v>
      </c>
      <c r="B18" s="10">
        <v>3673893</v>
      </c>
      <c r="C18" s="10">
        <f>IF($B$3="Absolute waarden",Geld_Abs!C13,IF($B$3="Rang absolute waarden",RANK(Geld_Abs!C13,Geld_Abs!C$2:'Geld_Abs'!C$13),IF($B$3="Rang per inwoner",RANK(Geld_Rel!C13,Geld_Rel!C$2:'Geld_Rel'!C$13),Geld_Abs!C13)))</f>
        <v>27128337</v>
      </c>
      <c r="D18" s="10">
        <f>IF($B$3="Absolute waarden",Geld_Abs!D13,IF($B$3="Rang absolute waarden",RANK(Geld_Abs!D13,Geld_Abs!D$2:'Geld_Abs'!D$13),IF($B$3="Rang per inwoner",RANK(Geld_Rel!D13,Geld_Rel!D$2:'Geld_Rel'!D$13),Geld_Abs!D13)))</f>
        <v>0</v>
      </c>
      <c r="E18" s="10">
        <f>IF($B$3="Absolute waarden",Geld_Abs!E13,IF($B$3="Rang absolute waarden",RANK(Geld_Abs!E13,Geld_Abs!E$2:'Geld_Abs'!E$13),IF($B$3="Rang per inwoner",RANK(Geld_Rel!E13,Geld_Rel!E$2:'Geld_Rel'!E$13),Geld_Abs!E13)))</f>
        <v>46730695</v>
      </c>
      <c r="F18" s="10">
        <f>IF($B$3="Absolute waarden",Geld_Abs!F13,IF($B$3="Rang absolute waarden",RANK(Geld_Abs!F13,Geld_Abs!F$2:'Geld_Abs'!F$13),IF($B$3="Rang per inwoner",RANK(Geld_Rel!F13,Geld_Rel!F$2:'Geld_Rel'!F$13),Geld_Abs!F13)))</f>
        <v>1564000</v>
      </c>
      <c r="G18" s="10">
        <f>IF($B$3="Absolute waarden",Geld_Abs!G13,IF($B$3="Rang absolute waarden",RANK(Geld_Abs!G13,Geld_Abs!G$2:'Geld_Abs'!G$13),IF($B$3="Rang per inwoner",RANK(Geld_Rel!G13,Geld_Rel!G$2:'Geld_Rel'!G$13),Geld_Abs!G13)))</f>
        <v>64000936.133167699</v>
      </c>
      <c r="H18" s="10">
        <f>IF($B$3="Absolute waarden",Geld_Abs!H13,IF($B$3="Rang absolute waarden",RANK(Geld_Abs!H13,Geld_Abs!H$2:'Geld_Abs'!H$13),IF($B$3="Rang per inwoner",RANK(Geld_Rel!H13,Geld_Rel!H$2:'Geld_Rel'!H$13),Geld_Abs!H13)))</f>
        <v>88853886</v>
      </c>
      <c r="I18" s="10">
        <f>IF($B$3="Absolute waarden",Geld_Abs!I13,IF($B$3="Rang absolute waarden",RANK(Geld_Abs!I13,Geld_Abs!I$2:'Geld_Abs'!I$13),IF($B$3="Rang per inwoner",RANK(Geld_Rel!I13,Geld_Rel!I$2:'Geld_Rel'!I$13),Geld_Abs!I13)))</f>
        <v>12368114</v>
      </c>
      <c r="J18" s="10">
        <f>IF($B$3="Absolute waarden",Geld_Abs!J13,IF($B$3="Rang absolute waarden",RANK(Geld_Abs!J13,Geld_Abs!J$2:'Geld_Abs'!J$13),IF($B$3="Rang per inwoner",RANK(Geld_Rel!J13,Geld_Rel!J$2:'Geld_Rel'!J$13),Geld_Abs!J13)))</f>
        <v>18159000</v>
      </c>
      <c r="K18" s="10">
        <f>IF($B$3="Absolute waarden",Geld_Abs!K13,IF($B$3="Rang absolute waarden",RANK(Geld_Abs!K13,Geld_Abs!K$2:'Geld_Abs'!K$13),IF($B$3="Rang per inwoner",RANK(Geld_Rel!K13,Geld_Rel!K$2:'Geld_Rel'!K$13),Geld_Abs!K13)))</f>
        <v>328000</v>
      </c>
      <c r="L18" s="10">
        <f>IF($B$3="Absolute waarden",Geld_Abs!L13,IF($B$3="Rang absolute waarden",RANK(Geld_Abs!L13,Geld_Abs!L$2:'Geld_Abs'!L$13),IF($B$3="Rang per inwoner",RANK(Geld_Rel!L13,Geld_Rel!L$2:'Geld_Rel'!L$13),Geld_Abs!L13)))</f>
        <v>0</v>
      </c>
      <c r="M18" s="10">
        <f>IF($B$3="Absolute waarden",Geld_Abs!M13,IF($B$3="Rang absolute waarden",RANK(Geld_Abs!M13,Geld_Abs!M$2:'Geld_Abs'!M$13),IF($B$3="Rang per inwoner",RANK(Geld_Rel!M13,Geld_Rel!M$2:'Geld_Rel'!M$13),Geld_Abs!M13)))</f>
        <v>9883000</v>
      </c>
      <c r="N18" s="10">
        <f>IF($B$3="Absolute waarden",Geld_Abs!N13,IF($B$3="Rang absolute waarden",RANK(Geld_Abs!N13,Geld_Abs!N$2:'Geld_Abs'!N$13),IF($B$3="Rang per inwoner",RANK(Geld_Rel!N13,Geld_Rel!N$2:'Geld_Rel'!N$13),Geld_Abs!N13)))</f>
        <v>79544000</v>
      </c>
      <c r="O18" s="10">
        <f>IF($B$3="Absolute waarden",Geld_Abs!O13,IF($B$3="Rang absolute waarden",RANK(Geld_Abs!O13,Geld_Abs!O$2:'Geld_Abs'!O$13),IF($B$3="Rang per inwoner",RANK(Geld_Rel!O13,Geld_Rel!O$2:'Geld_Rel'!O$13),Geld_Abs!O13)))</f>
        <v>2979673</v>
      </c>
      <c r="P18" s="10">
        <f>IF($B$3="Absolute waarden",Geld_Abs!P13,IF($B$3="Rang absolute waarden",RANK(Geld_Abs!P13,Geld_Abs!P$2:'Geld_Abs'!P$13),IF($B$3="Rang per inwoner",RANK(Geld_Rel!P13,Geld_Rel!P$2:'Geld_Rel'!P$13),Geld_Abs!P13)))</f>
        <v>1308816</v>
      </c>
      <c r="Q18" s="10">
        <f>IF($B$3="Absolute waarden",Geld_Abs!Q13,IF($B$3="Rang absolute waarden",RANK(Geld_Abs!Q13,Geld_Abs!Q$2:'Geld_Abs'!Q$13),IF($B$3="Rang per inwoner",RANK(Geld_Rel!Q13,Geld_Rel!Q$2:'Geld_Rel'!Q$13),Geld_Abs!Q13)))</f>
        <v>4698526</v>
      </c>
      <c r="R18" s="10">
        <f>IF($B$3="Absolute waarden",Geld_Abs!R13,IF($B$3="Rang absolute waarden",RANK(Geld_Abs!R13,Geld_Abs!R$2:'Geld_Abs'!R$13),IF($B$3="Rang per inwoner",RANK(Geld_Rel!R13,Geld_Rel!R$2:'Geld_Rel'!R$13),Geld_Abs!R13)))</f>
        <v>0</v>
      </c>
      <c r="S18" s="10">
        <f>IF($B$3="Absolute waarden",Geld_Abs!S13,IF($B$3="Rang absolute waarden",RANK(Geld_Abs!S13,Geld_Abs!S$2:'Geld_Abs'!S$13),IF($B$3="Rang per inwoner",RANK(Geld_Rel!S13,Geld_Rel!S$2:'Geld_Rel'!S$13),Geld_Abs!S13)))</f>
        <v>0</v>
      </c>
      <c r="T18" s="10">
        <f>IF($B$3="Absolute waarden",Geld_Abs!T13,IF($B$3="Rang absolute waarden",RANK(Geld_Abs!T13,Geld_Abs!T$2:'Geld_Abs'!T$13),IF($B$3="Rang per inwoner",RANK(Geld_Rel!T13,Geld_Rel!T$2:'Geld_Rel'!T$13),Geld_Abs!T13)))</f>
        <v>110612519.59999999</v>
      </c>
      <c r="U18" s="10">
        <f>IF($B$3="Absolute waarden",Geld_Abs!U13,IF($B$3="Rang absolute waarden",RANK(Geld_Abs!U13,Geld_Abs!U$2:'Geld_Abs'!U$13),IF($B$3="Rang per inwoner",RANK(Geld_Rel!U13,Geld_Rel!U$2:'Geld_Rel'!U$13),Geld_Abs!U13)))</f>
        <v>96110241</v>
      </c>
      <c r="V18" s="10">
        <f>IF($B$3="Absolute waarden",Geld_Abs!V13,IF($B$3="Rang absolute waarden",RANK(Geld_Abs!V13,Geld_Abs!V$2:'Geld_Abs'!V$13),IF($B$3="Rang per inwoner",RANK(Geld_Rel!V13,Geld_Rel!V$2:'Geld_Rel'!V$13),Geld_Abs!V13)))</f>
        <v>17957791</v>
      </c>
      <c r="W18" s="10">
        <f>IF($B$3="Absolute waarden",Geld_Abs!W13,IF($B$3="Rang absolute waarden",RANK(Geld_Abs!W13,Geld_Abs!W$2:'Geld_Abs'!W$13),IF($B$3="Rang per inwoner",RANK(Geld_Rel!W13,Geld_Rel!W$2:'Geld_Rel'!W$13),Geld_Abs!W13)))</f>
        <v>100644658</v>
      </c>
      <c r="X18" s="10">
        <f>IF($B$3="Absolute waarden",Geld_Abs!X13,IF($B$3="Rang absolute waarden",RANK(Geld_Abs!X13,Geld_Abs!X$2:'Geld_Abs'!X$13),IF($B$3="Rang per inwoner",RANK(Geld_Rel!X13,Geld_Rel!X$2:'Geld_Rel'!X$13),Geld_Abs!X13)))</f>
        <v>5008000</v>
      </c>
      <c r="Y18" s="10">
        <f>IF($B$3="Absolute waarden",Geld_Abs!Y13,IF($B$3="Rang absolute waarden",RANK(Geld_Abs!Y13,Geld_Abs!Y$2:'Geld_Abs'!Y$13),IF($B$3="Rang per inwoner",RANK(Geld_Rel!Y13,Geld_Rel!Y$2:'Geld_Rel'!Y$13),Geld_Abs!Y13)))</f>
        <v>120978139</v>
      </c>
      <c r="Z18" s="10">
        <f>IF($B$3="Absolute waarden",Geld_Abs!Z13,IF($B$3="Rang absolute waarden",RANK(Geld_Abs!Z13,Geld_Abs!Z$2:'Geld_Abs'!Z$13),IF($B$3="Rang per inwoner",RANK(Geld_Rel!Z13,Geld_Rel!Z$2:'Geld_Rel'!Z$13),Geld_Abs!Z13)))</f>
        <v>103522651</v>
      </c>
      <c r="AA18" s="10">
        <f>IF($B$3="Absolute waarden",Geld_Abs!AA13,IF($B$3="Rang absolute waarden",RANK(Geld_Abs!AA13,Geld_Abs!AA$2:'Geld_Abs'!AA$13),IF($B$3="Rang per inwoner",RANK(Geld_Rel!AA13,Geld_Rel!AA$2:'Geld_Rel'!AA$13),Geld_Abs!AA13)))</f>
        <v>31000</v>
      </c>
      <c r="AB18" s="40">
        <f>IF($B$3="Absolute waarden",Geld_Abs!AB13,IF($B$3="Rang absolute waarden",RANK(Geld_Abs!AB13,Geld_Abs!AB$2:'Geld_Abs'!AB$13),IF($B$3="Rang per inwoner",RANK(Geld_Rel!AB13,Geld_Rel!AB$2:'Geld_Rel'!AB$13),Geld_Abs!AB13)))</f>
        <v>9513000</v>
      </c>
      <c r="AC18" s="40">
        <f>IF($B$3="Absolute waarden",Geld_Abs!AC13,IF($B$3="Rang absolute waarden",RANK(Geld_Abs!AC13,Geld_Abs!AC$2:'Geld_Abs'!AC$13),IF($B$3="Rang per inwoner",RANK(Geld_Rel!AC13,Geld_Rel!AC$2:'Geld_Rel'!AC$13),Geld_Abs!AC13)))</f>
        <v>62081644</v>
      </c>
      <c r="AD18" s="40">
        <f>IF($B$3="Absolute waarden",Geld_Abs!AD13,IF($B$3="Rang absolute waarden",RANK(Geld_Abs!AD13,Geld_Abs!AD$2:'Geld_Abs'!AD$13),IF($B$3="Rang per inwoner",RANK(Geld_Rel!AD13,Geld_Rel!AD$2:'Geld_Rel'!AD$13),Geld_Abs!AD13)))</f>
        <v>162000</v>
      </c>
    </row>
    <row r="20" spans="1:30" s="12" customFormat="1" x14ac:dyDescent="0.35">
      <c r="A20" s="12" t="s">
        <v>86</v>
      </c>
    </row>
    <row r="21" spans="1:30" s="12" customFormat="1" x14ac:dyDescent="0.35">
      <c r="A21" s="12" t="s">
        <v>87</v>
      </c>
    </row>
    <row r="22" spans="1:30" s="12" customFormat="1" x14ac:dyDescent="0.35">
      <c r="A22" s="12" t="s">
        <v>88</v>
      </c>
    </row>
  </sheetData>
  <mergeCells count="1">
    <mergeCell ref="A4:B4"/>
  </mergeCells>
  <dataValidations count="1">
    <dataValidation type="list" allowBlank="1" showInputMessage="1" showErrorMessage="1" sqref="B3" xr:uid="{D03DBF7A-8A79-4724-9267-47D92A47F1BE}">
      <formula1>$A$20:$A$22</formula1>
    </dataValidation>
  </dataValidations>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3"/>
  <sheetViews>
    <sheetView topLeftCell="Q6" workbookViewId="0">
      <selection activeCell="AB9" sqref="AB9"/>
    </sheetView>
  </sheetViews>
  <sheetFormatPr defaultColWidth="10.90625" defaultRowHeight="14.5" x14ac:dyDescent="0.35"/>
  <sheetData>
    <row r="1" spans="1:30" x14ac:dyDescent="0.35">
      <c r="A1" t="s">
        <v>0</v>
      </c>
      <c r="B1" t="s">
        <v>1</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row>
    <row r="2" spans="1:30" x14ac:dyDescent="0.35">
      <c r="A2" t="s">
        <v>27</v>
      </c>
      <c r="B2">
        <v>492167</v>
      </c>
      <c r="C2">
        <v>2233826</v>
      </c>
      <c r="D2">
        <v>255000</v>
      </c>
      <c r="E2">
        <v>4425084</v>
      </c>
      <c r="F2">
        <v>1898000</v>
      </c>
      <c r="G2">
        <v>4822849</v>
      </c>
      <c r="H2">
        <v>1908004</v>
      </c>
      <c r="I2">
        <v>259996</v>
      </c>
      <c r="J2">
        <v>942000</v>
      </c>
      <c r="K2">
        <v>6622000</v>
      </c>
      <c r="L2">
        <v>485000</v>
      </c>
      <c r="M2">
        <v>3217000</v>
      </c>
      <c r="N2">
        <v>6030000</v>
      </c>
      <c r="O2">
        <v>1338877</v>
      </c>
      <c r="P2">
        <v>296632</v>
      </c>
      <c r="Q2">
        <v>233364</v>
      </c>
      <c r="R2">
        <v>0</v>
      </c>
      <c r="S2">
        <v>67000</v>
      </c>
      <c r="T2">
        <v>52928494.549999997</v>
      </c>
      <c r="U2">
        <v>13076338</v>
      </c>
      <c r="V2">
        <v>3449986</v>
      </c>
      <c r="W2">
        <v>12806003</v>
      </c>
      <c r="X2">
        <v>3532000</v>
      </c>
      <c r="Y2">
        <v>6419323</v>
      </c>
      <c r="Z2">
        <v>15905371</v>
      </c>
      <c r="AA2">
        <v>2005000</v>
      </c>
      <c r="AB2">
        <v>491000</v>
      </c>
      <c r="AC2">
        <v>886841</v>
      </c>
      <c r="AD2">
        <v>2849000</v>
      </c>
    </row>
    <row r="3" spans="1:30" x14ac:dyDescent="0.35">
      <c r="A3" t="s">
        <v>28</v>
      </c>
      <c r="B3">
        <v>416546</v>
      </c>
      <c r="C3">
        <v>322000</v>
      </c>
      <c r="D3">
        <v>485000</v>
      </c>
      <c r="E3">
        <v>4711000</v>
      </c>
      <c r="F3">
        <v>1295000</v>
      </c>
      <c r="G3">
        <v>3027651.40776111</v>
      </c>
      <c r="H3">
        <v>481000</v>
      </c>
      <c r="I3">
        <v>932000</v>
      </c>
      <c r="J3">
        <v>619000</v>
      </c>
      <c r="K3">
        <v>1686000</v>
      </c>
      <c r="L3">
        <v>250000</v>
      </c>
      <c r="M3">
        <v>459000</v>
      </c>
      <c r="N3">
        <v>5801000</v>
      </c>
      <c r="O3">
        <v>11000</v>
      </c>
      <c r="P3">
        <v>0</v>
      </c>
      <c r="Q3">
        <v>167000</v>
      </c>
      <c r="R3">
        <v>0</v>
      </c>
      <c r="S3">
        <v>0</v>
      </c>
      <c r="T3">
        <v>12802960.279999999</v>
      </c>
      <c r="U3">
        <v>15776214</v>
      </c>
      <c r="V3">
        <v>2844408</v>
      </c>
      <c r="W3">
        <v>16939000</v>
      </c>
      <c r="X3">
        <v>970000</v>
      </c>
      <c r="Y3">
        <v>7246921</v>
      </c>
      <c r="Z3">
        <v>14188000</v>
      </c>
      <c r="AA3">
        <v>637000</v>
      </c>
      <c r="AB3">
        <v>1537000</v>
      </c>
      <c r="AC3">
        <v>3461000</v>
      </c>
      <c r="AD3">
        <v>-17000</v>
      </c>
    </row>
    <row r="4" spans="1:30" x14ac:dyDescent="0.35">
      <c r="A4" t="s">
        <v>29</v>
      </c>
      <c r="B4">
        <v>647672</v>
      </c>
      <c r="C4">
        <v>435570</v>
      </c>
      <c r="D4">
        <v>151000</v>
      </c>
      <c r="E4">
        <v>5603488</v>
      </c>
      <c r="F4">
        <v>442000</v>
      </c>
      <c r="G4">
        <v>7060474</v>
      </c>
      <c r="H4">
        <v>7695438</v>
      </c>
      <c r="I4">
        <v>599562</v>
      </c>
      <c r="J4">
        <v>2812000</v>
      </c>
      <c r="K4">
        <v>5120000</v>
      </c>
      <c r="L4">
        <v>4302000</v>
      </c>
      <c r="M4">
        <v>11949000</v>
      </c>
      <c r="N4">
        <v>6721000</v>
      </c>
      <c r="O4">
        <v>169388</v>
      </c>
      <c r="P4">
        <v>72584</v>
      </c>
      <c r="Q4">
        <v>389608</v>
      </c>
      <c r="R4">
        <v>647000</v>
      </c>
      <c r="S4">
        <v>666000</v>
      </c>
      <c r="T4">
        <v>23983513.640000001</v>
      </c>
      <c r="U4">
        <v>13867816</v>
      </c>
      <c r="V4">
        <v>3530573</v>
      </c>
      <c r="W4">
        <v>14974808</v>
      </c>
      <c r="X4">
        <v>3212000</v>
      </c>
      <c r="Y4">
        <v>12519112</v>
      </c>
      <c r="Z4">
        <v>15968783</v>
      </c>
      <c r="AA4">
        <v>2341000</v>
      </c>
      <c r="AB4">
        <v>386000</v>
      </c>
      <c r="AC4">
        <v>3791771</v>
      </c>
      <c r="AD4">
        <v>9521000</v>
      </c>
    </row>
    <row r="5" spans="1:30" x14ac:dyDescent="0.35">
      <c r="A5" t="s">
        <v>30</v>
      </c>
      <c r="B5">
        <v>2071972</v>
      </c>
      <c r="C5">
        <v>6655671</v>
      </c>
      <c r="D5">
        <v>712000</v>
      </c>
      <c r="E5">
        <v>20679925</v>
      </c>
      <c r="F5">
        <v>1154000</v>
      </c>
      <c r="G5">
        <v>27573950.685079101</v>
      </c>
      <c r="H5">
        <v>13238203</v>
      </c>
      <c r="I5">
        <v>6292797</v>
      </c>
      <c r="J5">
        <v>17372000</v>
      </c>
      <c r="K5">
        <v>2396000</v>
      </c>
      <c r="L5">
        <v>156000</v>
      </c>
      <c r="M5">
        <v>31272000</v>
      </c>
      <c r="N5">
        <v>34316000</v>
      </c>
      <c r="O5">
        <v>4348870</v>
      </c>
      <c r="P5">
        <v>486602</v>
      </c>
      <c r="Q5">
        <v>1672220</v>
      </c>
      <c r="R5">
        <v>0</v>
      </c>
      <c r="S5">
        <v>1250000</v>
      </c>
      <c r="T5">
        <v>97333648.230000004</v>
      </c>
      <c r="U5">
        <v>45023387</v>
      </c>
      <c r="V5">
        <v>13843694</v>
      </c>
      <c r="W5">
        <v>46201178</v>
      </c>
      <c r="X5">
        <v>7178000</v>
      </c>
      <c r="Y5">
        <v>43438218</v>
      </c>
      <c r="Z5">
        <v>47880409</v>
      </c>
      <c r="AA5">
        <v>4456000</v>
      </c>
      <c r="AB5">
        <v>2373000</v>
      </c>
      <c r="AC5">
        <v>12026125</v>
      </c>
      <c r="AD5">
        <v>5932000</v>
      </c>
    </row>
    <row r="6" spans="1:30" x14ac:dyDescent="0.35">
      <c r="A6" t="s">
        <v>31</v>
      </c>
      <c r="B6">
        <v>583990</v>
      </c>
      <c r="C6">
        <v>1837345</v>
      </c>
      <c r="D6">
        <v>14000</v>
      </c>
      <c r="E6">
        <v>7291415</v>
      </c>
      <c r="F6">
        <v>911000</v>
      </c>
      <c r="G6">
        <v>5108572</v>
      </c>
      <c r="H6">
        <v>9778813</v>
      </c>
      <c r="I6">
        <v>11276187</v>
      </c>
      <c r="J6">
        <v>3339000</v>
      </c>
      <c r="K6">
        <v>1451000</v>
      </c>
      <c r="L6">
        <v>900000</v>
      </c>
      <c r="M6">
        <v>13656000</v>
      </c>
      <c r="N6">
        <v>10333000</v>
      </c>
      <c r="O6">
        <v>1782662</v>
      </c>
      <c r="P6">
        <v>273935</v>
      </c>
      <c r="Q6">
        <v>203494</v>
      </c>
      <c r="R6">
        <v>173000</v>
      </c>
      <c r="S6">
        <v>94000</v>
      </c>
      <c r="T6">
        <v>12062751.210000001</v>
      </c>
      <c r="U6">
        <v>15796598</v>
      </c>
      <c r="V6">
        <v>4294701</v>
      </c>
      <c r="W6">
        <v>7817571</v>
      </c>
      <c r="X6">
        <v>2133000</v>
      </c>
      <c r="Y6">
        <v>24102165</v>
      </c>
      <c r="Z6">
        <v>26366989</v>
      </c>
      <c r="AA6">
        <v>1048000</v>
      </c>
      <c r="AB6">
        <v>1822000</v>
      </c>
      <c r="AC6">
        <v>4105590</v>
      </c>
      <c r="AD6">
        <v>3834000</v>
      </c>
    </row>
    <row r="7" spans="1:30" x14ac:dyDescent="0.35">
      <c r="A7" t="s">
        <v>32</v>
      </c>
      <c r="B7">
        <v>1116137</v>
      </c>
      <c r="C7">
        <v>3629128</v>
      </c>
      <c r="D7">
        <v>2383172</v>
      </c>
      <c r="E7">
        <v>15055123</v>
      </c>
      <c r="F7">
        <v>2508402</v>
      </c>
      <c r="G7">
        <v>7424405</v>
      </c>
      <c r="H7">
        <v>5855642</v>
      </c>
      <c r="I7">
        <v>2578358</v>
      </c>
      <c r="J7">
        <v>13500000</v>
      </c>
      <c r="K7">
        <v>18758958.399999999</v>
      </c>
      <c r="L7">
        <v>470943</v>
      </c>
      <c r="M7">
        <v>10109068.66</v>
      </c>
      <c r="N7">
        <v>17726000</v>
      </c>
      <c r="O7">
        <v>2352556</v>
      </c>
      <c r="P7">
        <v>81719</v>
      </c>
      <c r="Q7">
        <v>1449987</v>
      </c>
      <c r="R7">
        <v>2245963</v>
      </c>
      <c r="S7">
        <v>0</v>
      </c>
      <c r="T7">
        <v>12081862.9</v>
      </c>
      <c r="U7">
        <v>22344353</v>
      </c>
      <c r="V7">
        <v>3013262</v>
      </c>
      <c r="W7">
        <v>22727294</v>
      </c>
      <c r="X7">
        <v>2040891</v>
      </c>
      <c r="Y7">
        <v>26762723</v>
      </c>
      <c r="Z7">
        <v>42869770</v>
      </c>
      <c r="AA7">
        <v>4754310</v>
      </c>
      <c r="AB7">
        <v>2055000</v>
      </c>
      <c r="AC7">
        <v>13949422</v>
      </c>
      <c r="AD7">
        <v>4390467</v>
      </c>
    </row>
    <row r="8" spans="1:30" x14ac:dyDescent="0.35">
      <c r="A8" t="s">
        <v>33</v>
      </c>
      <c r="B8">
        <v>2544806</v>
      </c>
      <c r="C8">
        <v>19552899</v>
      </c>
      <c r="D8">
        <v>1492304</v>
      </c>
      <c r="E8">
        <v>35949942</v>
      </c>
      <c r="F8">
        <v>1668094</v>
      </c>
      <c r="G8">
        <v>16313130</v>
      </c>
      <c r="H8">
        <v>24805065</v>
      </c>
      <c r="I8">
        <v>13295935</v>
      </c>
      <c r="J8">
        <v>12441000</v>
      </c>
      <c r="K8">
        <v>5088398.25</v>
      </c>
      <c r="L8">
        <v>719798</v>
      </c>
      <c r="M8">
        <v>26733623.850000001</v>
      </c>
      <c r="N8">
        <v>50279000</v>
      </c>
      <c r="O8">
        <v>2033832</v>
      </c>
      <c r="P8">
        <v>873295</v>
      </c>
      <c r="Q8">
        <v>2626625</v>
      </c>
      <c r="R8">
        <v>1554567</v>
      </c>
      <c r="S8">
        <v>75000</v>
      </c>
      <c r="T8">
        <v>47479206.890000001</v>
      </c>
      <c r="U8">
        <v>56238746</v>
      </c>
      <c r="V8">
        <v>11184589</v>
      </c>
      <c r="W8">
        <v>46387080</v>
      </c>
      <c r="X8">
        <v>4781256</v>
      </c>
      <c r="Y8">
        <v>79231597</v>
      </c>
      <c r="Z8">
        <v>70005338</v>
      </c>
      <c r="AA8">
        <v>17183618</v>
      </c>
      <c r="AB8">
        <v>2846000</v>
      </c>
      <c r="AC8">
        <v>28817989</v>
      </c>
      <c r="AD8">
        <v>758424</v>
      </c>
    </row>
    <row r="9" spans="1:30" x14ac:dyDescent="0.35">
      <c r="A9" t="s">
        <v>34</v>
      </c>
      <c r="B9">
        <v>2853359</v>
      </c>
      <c r="C9">
        <v>9310146</v>
      </c>
      <c r="D9">
        <v>0</v>
      </c>
      <c r="E9">
        <v>32543095</v>
      </c>
      <c r="F9">
        <v>0</v>
      </c>
      <c r="G9">
        <v>123372947.773992</v>
      </c>
      <c r="H9">
        <v>54565913</v>
      </c>
      <c r="I9">
        <v>17895087</v>
      </c>
      <c r="J9">
        <v>12224000</v>
      </c>
      <c r="K9">
        <v>0</v>
      </c>
      <c r="L9">
        <v>1344000</v>
      </c>
      <c r="M9">
        <v>7500000</v>
      </c>
      <c r="N9">
        <v>83095000</v>
      </c>
      <c r="O9">
        <v>1583205</v>
      </c>
      <c r="P9">
        <v>1629068</v>
      </c>
      <c r="Q9">
        <v>5680370</v>
      </c>
      <c r="R9">
        <v>0</v>
      </c>
      <c r="S9">
        <v>0</v>
      </c>
      <c r="T9">
        <v>98403238.629999995</v>
      </c>
      <c r="U9">
        <v>73584503</v>
      </c>
      <c r="V9">
        <v>14258757</v>
      </c>
      <c r="W9">
        <v>74134562</v>
      </c>
      <c r="X9">
        <v>2715000</v>
      </c>
      <c r="Y9">
        <v>227980587</v>
      </c>
      <c r="Z9">
        <v>100560617</v>
      </c>
      <c r="AA9">
        <v>0</v>
      </c>
      <c r="AB9">
        <v>25963000</v>
      </c>
      <c r="AC9">
        <v>72294936</v>
      </c>
      <c r="AD9">
        <v>2002000</v>
      </c>
    </row>
    <row r="10" spans="1:30" x14ac:dyDescent="0.35">
      <c r="A10" t="s">
        <v>35</v>
      </c>
      <c r="B10">
        <v>1156431</v>
      </c>
      <c r="C10">
        <v>3788730</v>
      </c>
      <c r="D10">
        <v>654000</v>
      </c>
      <c r="E10">
        <v>13551308</v>
      </c>
      <c r="F10">
        <v>1228000</v>
      </c>
      <c r="G10">
        <v>5645416</v>
      </c>
      <c r="H10">
        <v>11195710</v>
      </c>
      <c r="I10">
        <v>1454290</v>
      </c>
      <c r="J10">
        <v>7875000</v>
      </c>
      <c r="K10">
        <v>1740000</v>
      </c>
      <c r="L10">
        <v>2495000</v>
      </c>
      <c r="M10">
        <v>4634000</v>
      </c>
      <c r="N10">
        <v>19846000</v>
      </c>
      <c r="O10">
        <v>438496</v>
      </c>
      <c r="P10">
        <v>1958608</v>
      </c>
      <c r="Q10">
        <v>630924</v>
      </c>
      <c r="R10">
        <v>61000</v>
      </c>
      <c r="S10">
        <v>0</v>
      </c>
      <c r="T10">
        <v>84933418.120000005</v>
      </c>
      <c r="U10">
        <v>31055319</v>
      </c>
      <c r="V10">
        <v>7198568</v>
      </c>
      <c r="W10">
        <v>31639468</v>
      </c>
      <c r="X10">
        <v>3396000</v>
      </c>
      <c r="Y10">
        <v>30413925</v>
      </c>
      <c r="Z10">
        <v>38613918</v>
      </c>
      <c r="AA10">
        <v>4393000</v>
      </c>
      <c r="AB10">
        <v>1377000</v>
      </c>
      <c r="AC10">
        <v>5804549</v>
      </c>
      <c r="AD10">
        <v>478000</v>
      </c>
    </row>
    <row r="11" spans="1:30" x14ac:dyDescent="0.35">
      <c r="A11" t="s">
        <v>36</v>
      </c>
      <c r="B11">
        <v>1342158</v>
      </c>
      <c r="C11">
        <v>4919670</v>
      </c>
      <c r="D11">
        <v>0</v>
      </c>
      <c r="E11">
        <v>12118594</v>
      </c>
      <c r="F11">
        <v>1604000</v>
      </c>
      <c r="G11">
        <v>19114812</v>
      </c>
      <c r="H11">
        <v>14686288</v>
      </c>
      <c r="I11">
        <v>5617712</v>
      </c>
      <c r="J11">
        <v>8052000</v>
      </c>
      <c r="K11">
        <v>0</v>
      </c>
      <c r="L11">
        <v>713000</v>
      </c>
      <c r="M11">
        <v>16605000</v>
      </c>
      <c r="N11">
        <v>29239000</v>
      </c>
      <c r="O11">
        <v>1167164</v>
      </c>
      <c r="P11">
        <v>191997</v>
      </c>
      <c r="Q11">
        <v>1813178</v>
      </c>
      <c r="R11">
        <v>46000</v>
      </c>
      <c r="S11">
        <v>0</v>
      </c>
      <c r="T11">
        <v>75959947.609999999</v>
      </c>
      <c r="U11">
        <v>35704944</v>
      </c>
      <c r="V11">
        <v>7177829</v>
      </c>
      <c r="W11">
        <v>38828825</v>
      </c>
      <c r="X11">
        <v>2572000</v>
      </c>
      <c r="Y11">
        <v>60583397</v>
      </c>
      <c r="Z11">
        <v>43946585</v>
      </c>
      <c r="AA11">
        <v>849000</v>
      </c>
      <c r="AB11">
        <v>4926000</v>
      </c>
      <c r="AC11">
        <v>20722987</v>
      </c>
      <c r="AD11">
        <v>5137000</v>
      </c>
    </row>
    <row r="12" spans="1:30" x14ac:dyDescent="0.35">
      <c r="A12" t="s">
        <v>37</v>
      </c>
      <c r="B12">
        <v>383032</v>
      </c>
      <c r="C12">
        <v>1437808</v>
      </c>
      <c r="D12">
        <v>316000</v>
      </c>
      <c r="E12">
        <v>4137415</v>
      </c>
      <c r="F12">
        <v>511000</v>
      </c>
      <c r="G12">
        <v>2519299</v>
      </c>
      <c r="H12">
        <v>4679054</v>
      </c>
      <c r="I12">
        <v>1825946</v>
      </c>
      <c r="J12">
        <v>4594000</v>
      </c>
      <c r="K12">
        <v>3652000</v>
      </c>
      <c r="L12">
        <v>703000</v>
      </c>
      <c r="M12">
        <v>5249000</v>
      </c>
      <c r="N12">
        <v>4549000</v>
      </c>
      <c r="O12">
        <v>368669</v>
      </c>
      <c r="P12">
        <v>82453</v>
      </c>
      <c r="Q12">
        <v>304185</v>
      </c>
      <c r="R12">
        <v>50000</v>
      </c>
      <c r="S12">
        <v>0</v>
      </c>
      <c r="T12">
        <v>6468007.2400000002</v>
      </c>
      <c r="U12">
        <v>14598575</v>
      </c>
      <c r="V12">
        <v>4592349</v>
      </c>
      <c r="W12">
        <v>8977362</v>
      </c>
      <c r="X12">
        <v>7208000</v>
      </c>
      <c r="Y12">
        <v>3293975</v>
      </c>
      <c r="Z12">
        <v>5835669</v>
      </c>
      <c r="AA12">
        <v>391000</v>
      </c>
      <c r="AB12">
        <v>779000</v>
      </c>
      <c r="AC12">
        <v>1611439</v>
      </c>
      <c r="AD12">
        <v>1556000</v>
      </c>
    </row>
    <row r="13" spans="1:30" x14ac:dyDescent="0.35">
      <c r="A13" t="s">
        <v>38</v>
      </c>
      <c r="B13">
        <v>3673893</v>
      </c>
      <c r="C13">
        <v>27128337</v>
      </c>
      <c r="D13">
        <v>0</v>
      </c>
      <c r="E13">
        <v>46730695</v>
      </c>
      <c r="F13">
        <v>1564000</v>
      </c>
      <c r="G13">
        <v>64000936.133167699</v>
      </c>
      <c r="H13">
        <v>88853886</v>
      </c>
      <c r="I13">
        <v>12368114</v>
      </c>
      <c r="J13">
        <v>18159000</v>
      </c>
      <c r="K13">
        <v>328000</v>
      </c>
      <c r="L13">
        <v>0</v>
      </c>
      <c r="M13">
        <v>9883000</v>
      </c>
      <c r="N13">
        <v>79544000</v>
      </c>
      <c r="O13">
        <v>2979673</v>
      </c>
      <c r="P13">
        <v>1308816</v>
      </c>
      <c r="Q13">
        <v>4698526</v>
      </c>
      <c r="R13">
        <v>0</v>
      </c>
      <c r="S13">
        <v>0</v>
      </c>
      <c r="T13">
        <v>110612519.59999999</v>
      </c>
      <c r="U13">
        <v>96110241</v>
      </c>
      <c r="V13">
        <v>17957791</v>
      </c>
      <c r="W13">
        <v>100644658</v>
      </c>
      <c r="X13">
        <v>5008000</v>
      </c>
      <c r="Y13">
        <v>120978139</v>
      </c>
      <c r="Z13">
        <v>103522651</v>
      </c>
      <c r="AA13">
        <v>31000</v>
      </c>
      <c r="AB13">
        <v>9513000</v>
      </c>
      <c r="AC13">
        <v>62081644</v>
      </c>
      <c r="AD13">
        <v>162000</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787AD961077D4394644E0C17BCDCC6" ma:contentTypeVersion="16" ma:contentTypeDescription="Een nieuw document maken." ma:contentTypeScope="" ma:versionID="01a487ae16ddc7403a0344069ec0ad98">
  <xsd:schema xmlns:xsd="http://www.w3.org/2001/XMLSchema" xmlns:xs="http://www.w3.org/2001/XMLSchema" xmlns:p="http://schemas.microsoft.com/office/2006/metadata/properties" xmlns:ns2="b7aaa312-702d-4b76-b17d-947315392c4a" xmlns:ns3="a4495d2a-9a7f-46e0-b7d5-eecd18901c92" targetNamespace="http://schemas.microsoft.com/office/2006/metadata/properties" ma:root="true" ma:fieldsID="0d90c29600d1a9cd730a6d0d3224b2cb" ns2:_="" ns3:_="">
    <xsd:import namespace="b7aaa312-702d-4b76-b17d-947315392c4a"/>
    <xsd:import namespace="a4495d2a-9a7f-46e0-b7d5-eecd18901c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aa312-702d-4b76-b17d-947315392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aa19da47-83f1-4a4c-8065-404c0f45cb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495d2a-9a7f-46e0-b7d5-eecd18901c9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cbdd4d49-441c-406b-8f32-fae6d7099268}" ma:internalName="TaxCatchAll" ma:showField="CatchAllData" ma:web="a4495d2a-9a7f-46e0-b7d5-eecd18901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E4CFED-3E37-4ABE-80EB-A4728E75BC5F}">
  <ds:schemaRefs>
    <ds:schemaRef ds:uri="http://schemas.microsoft.com/sharepoint/v3/contenttype/forms"/>
  </ds:schemaRefs>
</ds:datastoreItem>
</file>

<file path=customXml/itemProps2.xml><?xml version="1.0" encoding="utf-8"?>
<ds:datastoreItem xmlns:ds="http://schemas.openxmlformats.org/officeDocument/2006/customXml" ds:itemID="{93C81205-DBA5-4B56-96DA-E2247BA60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aaa312-702d-4b76-b17d-947315392c4a"/>
    <ds:schemaRef ds:uri="a4495d2a-9a7f-46e0-b7d5-eecd18901c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11</vt:i4>
      </vt:variant>
    </vt:vector>
  </HeadingPairs>
  <TitlesOfParts>
    <vt:vector size="11" baseType="lpstr">
      <vt:lpstr>Voorblad</vt:lpstr>
      <vt:lpstr>Capaciteit</vt:lpstr>
      <vt:lpstr>Cap_Abs</vt:lpstr>
      <vt:lpstr>Cap_Rel</vt:lpstr>
      <vt:lpstr>Participatie</vt:lpstr>
      <vt:lpstr>Par_Abs</vt:lpstr>
      <vt:lpstr>Par_Rel</vt:lpstr>
      <vt:lpstr>Geldstromen</vt:lpstr>
      <vt:lpstr>Geld_Abs</vt:lpstr>
      <vt:lpstr>Geld_Rel</vt:lpstr>
      <vt:lpstr>Beschrijving per indicator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2022-08-29T14:24:38Z</dcterms:created>
  <dcterms:modified xsi:type="dcterms:W3CDTF">2022-09-07T07:01:19Z</dcterms:modified>
</cp:coreProperties>
</file>